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55a32bc164353ae/Desktop/"/>
    </mc:Choice>
  </mc:AlternateContent>
  <xr:revisionPtr revIDLastSave="3" documentId="13_ncr:1_{19FDF9BB-62A0-4AA6-B265-48199E173962}" xr6:coauthVersionLast="47" xr6:coauthVersionMax="47" xr10:uidLastSave="{E2CA4266-92B1-4E28-AF47-92DE6F46DE04}"/>
  <bookViews>
    <workbookView xWindow="-108" yWindow="-108" windowWidth="23256" windowHeight="12456" activeTab="1" xr2:uid="{00000000-000D-0000-FFFF-FFFF00000000}"/>
  </bookViews>
  <sheets>
    <sheet name="sim1" sheetId="4" r:id="rId1"/>
    <sheet name="sim2" sheetId="1" r:id="rId2"/>
  </sheets>
  <externalReferences>
    <externalReference r:id="rId3"/>
  </externalReferences>
  <definedNames>
    <definedName name="clicom">[1]Config!$H$10:$H$13</definedName>
    <definedName name="clipri">[1]Config!$H$3:$H$6</definedName>
    <definedName name="clipro">[1]Config!$H$7:$H$9</definedName>
    <definedName name="datelans">[1]Config!$S$3:$S$72</definedName>
    <definedName name="familii2">[1]Config!$D$3:$D$8</definedName>
    <definedName name="piete">[1]Config!$F$2:$F$5</definedName>
    <definedName name="priorit">[1]Config!$V$3:$V$7</definedName>
    <definedName name="produse2">[1]Config!$B$3:$B$62</definedName>
    <definedName name="responsabili2">[1]Config!$J$3:$J$23</definedName>
    <definedName name="tous">[1]Config!$H$2</definedName>
    <definedName name="valid">[1]Config!$U$3:$U$4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15" i="4" l="1"/>
  <c r="G1514" i="4"/>
  <c r="G1008" i="4"/>
  <c r="F1012" i="4"/>
  <c r="F1014" i="4"/>
  <c r="G1001" i="4"/>
  <c r="B31" i="4"/>
  <c r="G30" i="4"/>
  <c r="G15" i="4"/>
  <c r="G16" i="4"/>
  <c r="F30" i="4"/>
  <c r="G1033" i="4"/>
  <c r="G10" i="4"/>
  <c r="D1506" i="4"/>
  <c r="C1507" i="4"/>
  <c r="B31" i="1"/>
  <c r="G30" i="1"/>
  <c r="G16" i="1"/>
  <c r="G1514" i="1"/>
  <c r="G1515" i="1"/>
  <c r="G1008" i="1"/>
  <c r="G15" i="1"/>
  <c r="F30" i="1"/>
  <c r="J1029" i="1" s="1"/>
  <c r="G1033" i="1"/>
  <c r="G1001" i="1"/>
  <c r="F1014" i="1"/>
  <c r="G10" i="1"/>
  <c r="F1013" i="1"/>
  <c r="F1012" i="1"/>
  <c r="B32" i="1"/>
  <c r="C1548" i="1"/>
  <c r="C1560" i="1"/>
  <c r="C1580" i="1"/>
  <c r="C1588" i="1"/>
  <c r="C1516" i="1"/>
  <c r="C1520" i="1"/>
  <c r="C1544" i="1"/>
  <c r="C1551" i="1"/>
  <c r="C1575" i="1"/>
  <c r="C1579" i="1"/>
  <c r="C1599" i="1"/>
  <c r="C1515" i="1"/>
  <c r="C1533" i="1"/>
  <c r="C1513" i="1"/>
  <c r="F1013" i="4"/>
  <c r="D31" i="4"/>
  <c r="C1521" i="1"/>
  <c r="C1554" i="1"/>
  <c r="C1558" i="1"/>
  <c r="C1582" i="1"/>
  <c r="C1586" i="1"/>
  <c r="C1514" i="1"/>
  <c r="C1526" i="1"/>
  <c r="C1546" i="1"/>
  <c r="C1553" i="1"/>
  <c r="C1573" i="1"/>
  <c r="C1577" i="1"/>
  <c r="C1527" i="1"/>
  <c r="C1529" i="1"/>
  <c r="C1511" i="1"/>
  <c r="C1531" i="1"/>
  <c r="C1552" i="1"/>
  <c r="C1568" i="1"/>
  <c r="C1584" i="1"/>
  <c r="C1508" i="1"/>
  <c r="C1524" i="1"/>
  <c r="C1540" i="1"/>
  <c r="C1555" i="1"/>
  <c r="C1571" i="1"/>
  <c r="C1587" i="1"/>
  <c r="C1545" i="1"/>
  <c r="C1562" i="1"/>
  <c r="C1578" i="1"/>
  <c r="C1594" i="1"/>
  <c r="C1518" i="1"/>
  <c r="C1534" i="1"/>
  <c r="C1549" i="1"/>
  <c r="C1565" i="1"/>
  <c r="C1581" i="1"/>
  <c r="C1597" i="1"/>
  <c r="C1519" i="1"/>
  <c r="C1537" i="1"/>
  <c r="C1556" i="1"/>
  <c r="C1576" i="1"/>
  <c r="C1596" i="1"/>
  <c r="C1528" i="1"/>
  <c r="C1547" i="1"/>
  <c r="C1567" i="1"/>
  <c r="C1591" i="1"/>
  <c r="C1517" i="1"/>
  <c r="C1550" i="1"/>
  <c r="C1570" i="1"/>
  <c r="C1590" i="1"/>
  <c r="C1522" i="1"/>
  <c r="C1542" i="1"/>
  <c r="C1561" i="1"/>
  <c r="C1585" i="1"/>
  <c r="C1539" i="1"/>
  <c r="C1564" i="1"/>
  <c r="C1592" i="1"/>
  <c r="C1532" i="1"/>
  <c r="C1559" i="1"/>
  <c r="C1583" i="1"/>
  <c r="C1535" i="1"/>
  <c r="C1566" i="1"/>
  <c r="C1598" i="1"/>
  <c r="C1530" i="1"/>
  <c r="C1557" i="1"/>
  <c r="C1589" i="1"/>
  <c r="C1525" i="1"/>
  <c r="C1543" i="1"/>
  <c r="C1572" i="1"/>
  <c r="C1512" i="1"/>
  <c r="C1536" i="1"/>
  <c r="C1563" i="1"/>
  <c r="C1595" i="1"/>
  <c r="C1523" i="1"/>
  <c r="C1541" i="1"/>
  <c r="C1574" i="1"/>
  <c r="C1510" i="1"/>
  <c r="C1538" i="1"/>
  <c r="C1569" i="1"/>
  <c r="C1593" i="1"/>
  <c r="C1509" i="1"/>
  <c r="J1027" i="1"/>
  <c r="D1027" i="1"/>
  <c r="C1028" i="1" s="1"/>
  <c r="C33" i="1" s="1"/>
  <c r="B33" i="1"/>
  <c r="B34" i="1"/>
  <c r="D1028" i="1"/>
  <c r="C1029" i="1" s="1"/>
  <c r="C34" i="1" s="1"/>
  <c r="D1029" i="1"/>
  <c r="C1030" i="1" s="1"/>
  <c r="C35" i="1" s="1"/>
  <c r="B35" i="1"/>
  <c r="B36" i="1"/>
  <c r="B37" i="1"/>
  <c r="D1031" i="1"/>
  <c r="C1032" i="1" s="1"/>
  <c r="C37" i="1" s="1"/>
  <c r="B38" i="1"/>
  <c r="D1032" i="1"/>
  <c r="C1033" i="1" s="1"/>
  <c r="C38" i="1" s="1"/>
  <c r="B39" i="1"/>
  <c r="J1033" i="1"/>
  <c r="J1034" i="1"/>
  <c r="B40" i="1"/>
  <c r="D1034" i="1"/>
  <c r="C1035" i="1" s="1"/>
  <c r="C40" i="1" s="1"/>
  <c r="B41" i="1"/>
  <c r="D1035" i="1"/>
  <c r="C1036" i="1" s="1"/>
  <c r="C41" i="1" s="1"/>
  <c r="B42" i="1"/>
  <c r="J1036" i="1"/>
  <c r="D41" i="1"/>
  <c r="B43" i="1"/>
  <c r="D42" i="1"/>
  <c r="D43" i="1"/>
  <c r="D1038" i="1"/>
  <c r="C1039" i="1" s="1"/>
  <c r="C44" i="1" s="1"/>
  <c r="B44" i="1"/>
  <c r="D44" i="1"/>
  <c r="E44" i="1" s="1"/>
  <c r="B45" i="1"/>
  <c r="B46" i="1"/>
  <c r="D46" i="1"/>
  <c r="B47" i="1"/>
  <c r="D1041" i="1"/>
  <c r="C1042" i="1" s="1"/>
  <c r="C47" i="1" s="1"/>
  <c r="D47" i="1"/>
  <c r="B48" i="1"/>
  <c r="D48" i="1"/>
  <c r="D1043" i="1"/>
  <c r="C1044" i="1" s="1"/>
  <c r="C49" i="1" s="1"/>
  <c r="B49" i="1"/>
  <c r="B50" i="1"/>
  <c r="D49" i="1"/>
  <c r="B51" i="1"/>
  <c r="D1046" i="1"/>
  <c r="C1047" i="1" s="1"/>
  <c r="C52" i="1" s="1"/>
  <c r="B52" i="1"/>
  <c r="B53" i="1"/>
  <c r="D1047" i="1"/>
  <c r="C1048" i="1"/>
  <c r="C53" i="1" s="1"/>
  <c r="D1048" i="1"/>
  <c r="C1049" i="1" s="1"/>
  <c r="C54" i="1" s="1"/>
  <c r="E54" i="1" s="1"/>
  <c r="B54" i="1"/>
  <c r="D54" i="1"/>
  <c r="D1049" i="1"/>
  <c r="C1050" i="1" s="1"/>
  <c r="C55" i="1" s="1"/>
  <c r="E55" i="1" s="1"/>
  <c r="B55" i="1"/>
  <c r="D55" i="1"/>
  <c r="B56" i="1"/>
  <c r="D56" i="1"/>
  <c r="B57" i="1"/>
  <c r="B58" i="1"/>
  <c r="D1052" i="1"/>
  <c r="C1053" i="1" s="1"/>
  <c r="C58" i="1" s="1"/>
  <c r="D57" i="1"/>
  <c r="B59" i="1"/>
  <c r="D58" i="1"/>
  <c r="B60" i="1"/>
  <c r="D59" i="1"/>
  <c r="D60" i="1"/>
  <c r="B61" i="1"/>
  <c r="B62" i="1"/>
  <c r="D61" i="1"/>
  <c r="B63" i="1"/>
  <c r="D1057" i="1"/>
  <c r="C1058" i="1" s="1"/>
  <c r="C63" i="1" s="1"/>
  <c r="D63" i="1"/>
  <c r="B64" i="1"/>
  <c r="B65" i="1"/>
  <c r="B66" i="1"/>
  <c r="D1060" i="1"/>
  <c r="C1061" i="1" s="1"/>
  <c r="C66" i="1" s="1"/>
  <c r="B67" i="1"/>
  <c r="D1061" i="1"/>
  <c r="C1062" i="1" s="1"/>
  <c r="C67" i="1" s="1"/>
  <c r="B68" i="1"/>
  <c r="D67" i="1"/>
  <c r="B69" i="1"/>
  <c r="D68" i="1"/>
  <c r="D1063" i="1"/>
  <c r="C1064" i="1" s="1"/>
  <c r="C69" i="1" s="1"/>
  <c r="B70" i="1"/>
  <c r="D1065" i="1"/>
  <c r="C1066" i="1" s="1"/>
  <c r="C71" i="1" s="1"/>
  <c r="B71" i="1"/>
  <c r="B72" i="1"/>
  <c r="D1066" i="1"/>
  <c r="C1067" i="1" s="1"/>
  <c r="C72" i="1" s="1"/>
  <c r="D71" i="1"/>
  <c r="B73" i="1"/>
  <c r="D1068" i="1"/>
  <c r="C1069" i="1" s="1"/>
  <c r="C74" i="1" s="1"/>
  <c r="B74" i="1"/>
  <c r="B75" i="1"/>
  <c r="D74" i="1"/>
  <c r="D75" i="1"/>
  <c r="B76" i="1"/>
  <c r="D1071" i="1"/>
  <c r="C1072" i="1" s="1"/>
  <c r="C77" i="1" s="1"/>
  <c r="B77" i="1"/>
  <c r="D77" i="1"/>
  <c r="B78" i="1"/>
  <c r="D78" i="1"/>
  <c r="B79" i="1"/>
  <c r="B80" i="1"/>
  <c r="D79" i="1"/>
  <c r="D1074" i="1"/>
  <c r="C1075" i="1" s="1"/>
  <c r="C80" i="1" s="1"/>
  <c r="B81" i="1"/>
  <c r="D80" i="1"/>
  <c r="D81" i="1"/>
  <c r="B82" i="1"/>
  <c r="D1076" i="1"/>
  <c r="C1077" i="1" s="1"/>
  <c r="C82" i="1" s="1"/>
  <c r="B83" i="1"/>
  <c r="D82" i="1"/>
  <c r="D1078" i="1"/>
  <c r="C1079" i="1" s="1"/>
  <c r="C84" i="1" s="1"/>
  <c r="B84" i="1"/>
  <c r="D1079" i="1"/>
  <c r="C1080" i="1" s="1"/>
  <c r="C85" i="1" s="1"/>
  <c r="B85" i="1"/>
  <c r="B86" i="1"/>
  <c r="D86" i="1"/>
  <c r="D1081" i="1"/>
  <c r="C1082" i="1" s="1"/>
  <c r="C87" i="1" s="1"/>
  <c r="B87" i="1"/>
  <c r="B88" i="1"/>
  <c r="D1082" i="1"/>
  <c r="C1083" i="1" s="1"/>
  <c r="C88" i="1" s="1"/>
  <c r="B89" i="1"/>
  <c r="B90" i="1"/>
  <c r="D89" i="1"/>
  <c r="D1084" i="1"/>
  <c r="C1085" i="1" s="1"/>
  <c r="C90" i="1" s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D331" i="1"/>
  <c r="G331" i="1"/>
  <c r="B332" i="1"/>
  <c r="D332" i="1"/>
  <c r="B333" i="1"/>
  <c r="G332" i="1"/>
  <c r="D333" i="1"/>
  <c r="G333" i="1"/>
  <c r="B334" i="1"/>
  <c r="D334" i="1"/>
  <c r="G334" i="1"/>
  <c r="B335" i="1"/>
  <c r="D335" i="1"/>
  <c r="G335" i="1"/>
  <c r="B336" i="1"/>
  <c r="B337" i="1"/>
  <c r="D336" i="1"/>
  <c r="G336" i="1"/>
  <c r="G337" i="1"/>
  <c r="D337" i="1"/>
  <c r="B338" i="1"/>
  <c r="B339" i="1"/>
  <c r="G338" i="1"/>
  <c r="D338" i="1"/>
  <c r="B340" i="1"/>
  <c r="D339" i="1"/>
  <c r="G339" i="1"/>
  <c r="B341" i="1"/>
  <c r="G340" i="1"/>
  <c r="D340" i="1"/>
  <c r="D341" i="1"/>
  <c r="G341" i="1"/>
  <c r="B342" i="1"/>
  <c r="D342" i="1"/>
  <c r="G342" i="1"/>
  <c r="B343" i="1"/>
  <c r="D343" i="1"/>
  <c r="G343" i="1"/>
  <c r="B344" i="1"/>
  <c r="G344" i="1"/>
  <c r="D344" i="1"/>
  <c r="B345" i="1"/>
  <c r="B346" i="1"/>
  <c r="D345" i="1"/>
  <c r="G345" i="1"/>
  <c r="D346" i="1"/>
  <c r="G346" i="1"/>
  <c r="B347" i="1"/>
  <c r="D347" i="1"/>
  <c r="G347" i="1"/>
  <c r="B348" i="1"/>
  <c r="B349" i="1"/>
  <c r="D348" i="1"/>
  <c r="G348" i="1"/>
  <c r="G349" i="1"/>
  <c r="B350" i="1"/>
  <c r="D349" i="1"/>
  <c r="B351" i="1"/>
  <c r="G350" i="1"/>
  <c r="D350" i="1"/>
  <c r="B352" i="1"/>
  <c r="D351" i="1"/>
  <c r="G351" i="1"/>
  <c r="B353" i="1"/>
  <c r="G352" i="1"/>
  <c r="D352" i="1"/>
  <c r="D353" i="1"/>
  <c r="G353" i="1"/>
  <c r="B354" i="1"/>
  <c r="G354" i="1"/>
  <c r="B355" i="1"/>
  <c r="D354" i="1"/>
  <c r="D355" i="1"/>
  <c r="G355" i="1"/>
  <c r="B356" i="1"/>
  <c r="B357" i="1"/>
  <c r="G356" i="1"/>
  <c r="D356" i="1"/>
  <c r="D357" i="1"/>
  <c r="G357" i="1"/>
  <c r="B358" i="1"/>
  <c r="G358" i="1"/>
  <c r="D358" i="1"/>
  <c r="B359" i="1"/>
  <c r="B360" i="1"/>
  <c r="G359" i="1"/>
  <c r="D359" i="1"/>
  <c r="D360" i="1"/>
  <c r="G360" i="1"/>
  <c r="B361" i="1"/>
  <c r="B362" i="1"/>
  <c r="G361" i="1"/>
  <c r="D361" i="1"/>
  <c r="D362" i="1"/>
  <c r="G362" i="1"/>
  <c r="B363" i="1"/>
  <c r="B364" i="1"/>
  <c r="G363" i="1"/>
  <c r="D363" i="1"/>
  <c r="D364" i="1"/>
  <c r="B365" i="1"/>
  <c r="G364" i="1"/>
  <c r="G365" i="1"/>
  <c r="D365" i="1"/>
  <c r="B366" i="1"/>
  <c r="D366" i="1"/>
  <c r="G366" i="1"/>
  <c r="B367" i="1"/>
  <c r="G367" i="1"/>
  <c r="B368" i="1"/>
  <c r="D367" i="1"/>
  <c r="D368" i="1"/>
  <c r="B369" i="1"/>
  <c r="G368" i="1"/>
  <c r="G369" i="1"/>
  <c r="B370" i="1"/>
  <c r="D369" i="1"/>
  <c r="G370" i="1"/>
  <c r="D370" i="1"/>
  <c r="B371" i="1"/>
  <c r="B372" i="1"/>
  <c r="G371" i="1"/>
  <c r="D371" i="1"/>
  <c r="B373" i="1"/>
  <c r="D372" i="1"/>
  <c r="G372" i="1"/>
  <c r="B374" i="1"/>
  <c r="G373" i="1"/>
  <c r="D373" i="1"/>
  <c r="G374" i="1"/>
  <c r="B375" i="1"/>
  <c r="D374" i="1"/>
  <c r="B376" i="1"/>
  <c r="G375" i="1"/>
  <c r="D375" i="1"/>
  <c r="D376" i="1"/>
  <c r="G376" i="1"/>
  <c r="B377" i="1"/>
  <c r="D377" i="1"/>
  <c r="G377" i="1"/>
  <c r="B378" i="1"/>
  <c r="G378" i="1"/>
  <c r="B379" i="1"/>
  <c r="D378" i="1"/>
  <c r="G379" i="1"/>
  <c r="B380" i="1"/>
  <c r="D379" i="1"/>
  <c r="B381" i="1"/>
  <c r="D380" i="1"/>
  <c r="G380" i="1"/>
  <c r="G381" i="1"/>
  <c r="D381" i="1"/>
  <c r="B382" i="1"/>
  <c r="D382" i="1"/>
  <c r="B383" i="1"/>
  <c r="G382" i="1"/>
  <c r="D383" i="1"/>
  <c r="B384" i="1"/>
  <c r="G383" i="1"/>
  <c r="B385" i="1"/>
  <c r="G384" i="1"/>
  <c r="D384" i="1"/>
  <c r="B386" i="1"/>
  <c r="G385" i="1"/>
  <c r="D385" i="1"/>
  <c r="D386" i="1"/>
  <c r="G386" i="1"/>
  <c r="B387" i="1"/>
  <c r="D387" i="1"/>
  <c r="B388" i="1"/>
  <c r="G387" i="1"/>
  <c r="G388" i="1"/>
  <c r="D388" i="1"/>
  <c r="B389" i="1"/>
  <c r="D389" i="1"/>
  <c r="G389" i="1"/>
  <c r="B390" i="1"/>
  <c r="D390" i="1"/>
  <c r="B391" i="1"/>
  <c r="G390" i="1"/>
  <c r="D391" i="1"/>
  <c r="B392" i="1"/>
  <c r="G391" i="1"/>
  <c r="G392" i="1"/>
  <c r="B393" i="1"/>
  <c r="D392" i="1"/>
  <c r="B394" i="1"/>
  <c r="G393" i="1"/>
  <c r="D393" i="1"/>
  <c r="G394" i="1"/>
  <c r="B395" i="1"/>
  <c r="D394" i="1"/>
  <c r="G395" i="1"/>
  <c r="B396" i="1"/>
  <c r="D395" i="1"/>
  <c r="D396" i="1"/>
  <c r="B397" i="1"/>
  <c r="G396" i="1"/>
  <c r="G397" i="1"/>
  <c r="B398" i="1"/>
  <c r="D397" i="1"/>
  <c r="D398" i="1"/>
  <c r="B399" i="1"/>
  <c r="G398" i="1"/>
  <c r="B400" i="1"/>
  <c r="D399" i="1"/>
  <c r="G399" i="1"/>
  <c r="G400" i="1"/>
  <c r="D400" i="1"/>
  <c r="B401" i="1"/>
  <c r="D401" i="1"/>
  <c r="B402" i="1"/>
  <c r="G401" i="1"/>
  <c r="D402" i="1"/>
  <c r="G402" i="1"/>
  <c r="B403" i="1"/>
  <c r="G403" i="1"/>
  <c r="B404" i="1"/>
  <c r="D403" i="1"/>
  <c r="G404" i="1"/>
  <c r="D404" i="1"/>
  <c r="B405" i="1"/>
  <c r="B406" i="1"/>
  <c r="G405" i="1"/>
  <c r="D405" i="1"/>
  <c r="B407" i="1"/>
  <c r="D406" i="1"/>
  <c r="G406" i="1"/>
  <c r="G407" i="1"/>
  <c r="B408" i="1"/>
  <c r="D407" i="1"/>
  <c r="B409" i="1"/>
  <c r="D408" i="1"/>
  <c r="G408" i="1"/>
  <c r="G409" i="1"/>
  <c r="B410" i="1"/>
  <c r="D409" i="1"/>
  <c r="B411" i="1"/>
  <c r="D410" i="1"/>
  <c r="G410" i="1"/>
  <c r="B412" i="1"/>
  <c r="G411" i="1"/>
  <c r="D411" i="1"/>
  <c r="G412" i="1"/>
  <c r="B413" i="1"/>
  <c r="D412" i="1"/>
  <c r="B414" i="1"/>
  <c r="G413" i="1"/>
  <c r="D413" i="1"/>
  <c r="D414" i="1"/>
  <c r="G414" i="1"/>
  <c r="B415" i="1"/>
  <c r="D415" i="1"/>
  <c r="B416" i="1"/>
  <c r="G415" i="1"/>
  <c r="D416" i="1"/>
  <c r="G416" i="1"/>
  <c r="B417" i="1"/>
  <c r="B418" i="1"/>
  <c r="G417" i="1"/>
  <c r="D417" i="1"/>
  <c r="B419" i="1"/>
  <c r="G418" i="1"/>
  <c r="D418" i="1"/>
  <c r="D419" i="1"/>
  <c r="B420" i="1"/>
  <c r="G419" i="1"/>
  <c r="G420" i="1"/>
  <c r="B421" i="1"/>
  <c r="D420" i="1"/>
  <c r="D421" i="1"/>
  <c r="G421" i="1"/>
  <c r="B422" i="1"/>
  <c r="G422" i="1"/>
  <c r="B423" i="1"/>
  <c r="D422" i="1"/>
  <c r="B424" i="1"/>
  <c r="G423" i="1"/>
  <c r="D423" i="1"/>
  <c r="G424" i="1"/>
  <c r="D424" i="1"/>
  <c r="B425" i="1"/>
  <c r="D425" i="1"/>
  <c r="G425" i="1"/>
  <c r="B426" i="1"/>
  <c r="D426" i="1"/>
  <c r="G426" i="1"/>
  <c r="B427" i="1"/>
  <c r="B428" i="1"/>
  <c r="G427" i="1"/>
  <c r="D427" i="1"/>
  <c r="D428" i="1"/>
  <c r="B429" i="1"/>
  <c r="G428" i="1"/>
  <c r="G429" i="1"/>
  <c r="B430" i="1"/>
  <c r="D429" i="1"/>
  <c r="G430" i="1"/>
  <c r="B431" i="1"/>
  <c r="D430" i="1"/>
  <c r="B432" i="1"/>
  <c r="D431" i="1"/>
  <c r="G431" i="1"/>
  <c r="B433" i="1"/>
  <c r="G432" i="1"/>
  <c r="D432" i="1"/>
  <c r="G433" i="1"/>
  <c r="D433" i="1"/>
  <c r="B434" i="1"/>
  <c r="D434" i="1"/>
  <c r="B435" i="1"/>
  <c r="G434" i="1"/>
  <c r="G435" i="1"/>
  <c r="D435" i="1"/>
  <c r="B436" i="1"/>
  <c r="B437" i="1"/>
  <c r="D436" i="1"/>
  <c r="G436" i="1"/>
  <c r="B438" i="1"/>
  <c r="D437" i="1"/>
  <c r="G437" i="1"/>
  <c r="G438" i="1"/>
  <c r="B439" i="1"/>
  <c r="D438" i="1"/>
  <c r="D439" i="1"/>
  <c r="B440" i="1"/>
  <c r="G439" i="1"/>
  <c r="D440" i="1"/>
  <c r="B441" i="1"/>
  <c r="G440" i="1"/>
  <c r="B442" i="1"/>
  <c r="D441" i="1"/>
  <c r="G441" i="1"/>
  <c r="G442" i="1"/>
  <c r="D442" i="1"/>
  <c r="B443" i="1"/>
  <c r="D443" i="1"/>
  <c r="G443" i="1"/>
  <c r="B444" i="1"/>
  <c r="G444" i="1"/>
  <c r="B445" i="1"/>
  <c r="D444" i="1"/>
  <c r="B446" i="1"/>
  <c r="D445" i="1"/>
  <c r="G445" i="1"/>
  <c r="G446" i="1"/>
  <c r="B447" i="1"/>
  <c r="D446" i="1"/>
  <c r="B448" i="1"/>
  <c r="D447" i="1"/>
  <c r="G447" i="1"/>
  <c r="D448" i="1"/>
  <c r="G448" i="1"/>
  <c r="B449" i="1"/>
  <c r="B450" i="1"/>
  <c r="G449" i="1"/>
  <c r="D449" i="1"/>
  <c r="D450" i="1"/>
  <c r="B451" i="1"/>
  <c r="G450" i="1"/>
  <c r="D451" i="1"/>
  <c r="B452" i="1"/>
  <c r="G451" i="1"/>
  <c r="D452" i="1"/>
  <c r="G452" i="1"/>
  <c r="B453" i="1"/>
  <c r="G453" i="1"/>
  <c r="D453" i="1"/>
  <c r="B454" i="1"/>
  <c r="D454" i="1"/>
  <c r="B455" i="1"/>
  <c r="G454" i="1"/>
  <c r="B456" i="1"/>
  <c r="G455" i="1"/>
  <c r="D455" i="1"/>
  <c r="B457" i="1"/>
  <c r="G456" i="1"/>
  <c r="D456" i="1"/>
  <c r="B458" i="1"/>
  <c r="D457" i="1"/>
  <c r="G457" i="1"/>
  <c r="G458" i="1"/>
  <c r="D458" i="1"/>
  <c r="B459" i="1"/>
  <c r="G459" i="1"/>
  <c r="D459" i="1"/>
  <c r="B460" i="1"/>
  <c r="B461" i="1"/>
  <c r="D460" i="1"/>
  <c r="G460" i="1"/>
  <c r="D461" i="1"/>
  <c r="G461" i="1"/>
  <c r="B462" i="1"/>
  <c r="G462" i="1"/>
  <c r="D462" i="1"/>
  <c r="B463" i="1"/>
  <c r="B464" i="1"/>
  <c r="D463" i="1"/>
  <c r="G463" i="1"/>
  <c r="G464" i="1"/>
  <c r="B465" i="1"/>
  <c r="D464" i="1"/>
  <c r="D465" i="1"/>
  <c r="G465" i="1"/>
  <c r="B466" i="1"/>
  <c r="B467" i="1"/>
  <c r="G466" i="1"/>
  <c r="D466" i="1"/>
  <c r="B468" i="1"/>
  <c r="D467" i="1"/>
  <c r="G467" i="1"/>
  <c r="G468" i="1"/>
  <c r="B469" i="1"/>
  <c r="D468" i="1"/>
  <c r="D469" i="1"/>
  <c r="G469" i="1"/>
  <c r="B470" i="1"/>
  <c r="G470" i="1"/>
  <c r="D470" i="1"/>
  <c r="B471" i="1"/>
  <c r="B472" i="1"/>
  <c r="G471" i="1"/>
  <c r="D471" i="1"/>
  <c r="B473" i="1"/>
  <c r="G472" i="1"/>
  <c r="D472" i="1"/>
  <c r="D473" i="1"/>
  <c r="G473" i="1"/>
  <c r="B474" i="1"/>
  <c r="D474" i="1"/>
  <c r="G474" i="1"/>
  <c r="B475" i="1"/>
  <c r="G475" i="1"/>
  <c r="B476" i="1"/>
  <c r="D475" i="1"/>
  <c r="D476" i="1"/>
  <c r="B477" i="1"/>
  <c r="G476" i="1"/>
  <c r="D477" i="1"/>
  <c r="G477" i="1"/>
  <c r="B478" i="1"/>
  <c r="D478" i="1"/>
  <c r="B479" i="1"/>
  <c r="G478" i="1"/>
  <c r="B480" i="1"/>
  <c r="G479" i="1"/>
  <c r="D479" i="1"/>
  <c r="B481" i="1"/>
  <c r="G480" i="1"/>
  <c r="D480" i="1"/>
  <c r="D481" i="1"/>
  <c r="G481" i="1"/>
  <c r="B482" i="1"/>
  <c r="D482" i="1"/>
  <c r="B483" i="1"/>
  <c r="G482" i="1"/>
  <c r="D483" i="1"/>
  <c r="G483" i="1"/>
  <c r="B484" i="1"/>
  <c r="G484" i="1"/>
  <c r="D484" i="1"/>
  <c r="B485" i="1"/>
  <c r="D485" i="1"/>
  <c r="G485" i="1"/>
  <c r="B486" i="1"/>
  <c r="D486" i="1"/>
  <c r="B487" i="1"/>
  <c r="G486" i="1"/>
  <c r="G487" i="1"/>
  <c r="D487" i="1"/>
  <c r="B488" i="1"/>
  <c r="D488" i="1"/>
  <c r="G488" i="1"/>
  <c r="B489" i="1"/>
  <c r="B490" i="1"/>
  <c r="D489" i="1"/>
  <c r="G489" i="1"/>
  <c r="B491" i="1"/>
  <c r="D490" i="1"/>
  <c r="G490" i="1"/>
  <c r="B492" i="1"/>
  <c r="G491" i="1"/>
  <c r="D491" i="1"/>
  <c r="G492" i="1"/>
  <c r="D492" i="1"/>
  <c r="B493" i="1"/>
  <c r="B494" i="1"/>
  <c r="G493" i="1"/>
  <c r="D493" i="1"/>
  <c r="G494" i="1"/>
  <c r="D494" i="1"/>
  <c r="B495" i="1"/>
  <c r="B496" i="1"/>
  <c r="G495" i="1"/>
  <c r="D495" i="1"/>
  <c r="D496" i="1"/>
  <c r="G496" i="1"/>
  <c r="B497" i="1"/>
  <c r="B498" i="1"/>
  <c r="D497" i="1"/>
  <c r="G497" i="1"/>
  <c r="G498" i="1"/>
  <c r="B499" i="1"/>
  <c r="D498" i="1"/>
  <c r="G499" i="1"/>
  <c r="D499" i="1"/>
  <c r="B500" i="1"/>
  <c r="G500" i="1"/>
  <c r="D500" i="1"/>
  <c r="B501" i="1"/>
  <c r="G501" i="1"/>
  <c r="D501" i="1"/>
  <c r="B502" i="1"/>
  <c r="G502" i="1"/>
  <c r="B503" i="1"/>
  <c r="D502" i="1"/>
  <c r="G503" i="1"/>
  <c r="B504" i="1"/>
  <c r="D503" i="1"/>
  <c r="B505" i="1"/>
  <c r="G504" i="1"/>
  <c r="D504" i="1"/>
  <c r="B506" i="1"/>
  <c r="G505" i="1"/>
  <c r="D505" i="1"/>
  <c r="D506" i="1"/>
  <c r="G506" i="1"/>
  <c r="B507" i="1"/>
  <c r="B508" i="1"/>
  <c r="D507" i="1"/>
  <c r="G507" i="1"/>
  <c r="D508" i="1"/>
  <c r="G508" i="1"/>
  <c r="B509" i="1"/>
  <c r="B510" i="1"/>
  <c r="G509" i="1"/>
  <c r="D509" i="1"/>
  <c r="G510" i="1"/>
  <c r="D510" i="1"/>
  <c r="B32" i="4"/>
  <c r="D1025" i="4"/>
  <c r="C1588" i="4"/>
  <c r="C1591" i="4"/>
  <c r="C1581" i="4"/>
  <c r="G31" i="4"/>
  <c r="C1593" i="4"/>
  <c r="C1538" i="4"/>
  <c r="C1571" i="4"/>
  <c r="C1575" i="4"/>
  <c r="C1536" i="4"/>
  <c r="C1530" i="4"/>
  <c r="C1550" i="4"/>
  <c r="C1526" i="4"/>
  <c r="C1543" i="4"/>
  <c r="C1596" i="4"/>
  <c r="C1572" i="4"/>
  <c r="C1586" i="4"/>
  <c r="C1584" i="4"/>
  <c r="C1516" i="4"/>
  <c r="C1569" i="4"/>
  <c r="C1511" i="4"/>
  <c r="C1568" i="4"/>
  <c r="C1555" i="4"/>
  <c r="C1566" i="4"/>
  <c r="C1553" i="4"/>
  <c r="C1533" i="4"/>
  <c r="C1587" i="4"/>
  <c r="C1509" i="4"/>
  <c r="C1585" i="4"/>
  <c r="C1595" i="4"/>
  <c r="C1583" i="4"/>
  <c r="C1560" i="4"/>
  <c r="C1582" i="4"/>
  <c r="C1565" i="4"/>
  <c r="C1524" i="4"/>
  <c r="C1562" i="4"/>
  <c r="C1579" i="4"/>
  <c r="C1539" i="4"/>
  <c r="C1520" i="4"/>
  <c r="C1559" i="4"/>
  <c r="C1570" i="4"/>
  <c r="C1589" i="4"/>
  <c r="C1527" i="4"/>
  <c r="C1534" i="4"/>
  <c r="C1578" i="4"/>
  <c r="C1599" i="4"/>
  <c r="C1517" i="4"/>
  <c r="C1567" i="4"/>
  <c r="C1545" i="4"/>
  <c r="C1554" i="4"/>
  <c r="C1531" i="4"/>
  <c r="I1026" i="4"/>
  <c r="C1532" i="4"/>
  <c r="C1590" i="4"/>
  <c r="C1561" i="4"/>
  <c r="C1546" i="4"/>
  <c r="C1541" i="4"/>
  <c r="C1510" i="4"/>
  <c r="C1521" i="4"/>
  <c r="C1547" i="4"/>
  <c r="C1523" i="4"/>
  <c r="C1508" i="4"/>
  <c r="C1558" i="4"/>
  <c r="C1544" i="4"/>
  <c r="C1542" i="4"/>
  <c r="C1540" i="4"/>
  <c r="C1552" i="4"/>
  <c r="C1597" i="4"/>
  <c r="C1556" i="4"/>
  <c r="C1592" i="4"/>
  <c r="C1577" i="4"/>
  <c r="C1537" i="4"/>
  <c r="C1514" i="4"/>
  <c r="C1573" i="4"/>
  <c r="C1551" i="4"/>
  <c r="C1525" i="4"/>
  <c r="C1557" i="4"/>
  <c r="C1512" i="4"/>
  <c r="C1548" i="4"/>
  <c r="C1564" i="4"/>
  <c r="J1026" i="4"/>
  <c r="C1549" i="4"/>
  <c r="C1515" i="4"/>
  <c r="C1598" i="4"/>
  <c r="C1580" i="4"/>
  <c r="C1513" i="4"/>
  <c r="C1563" i="4"/>
  <c r="C1529" i="4"/>
  <c r="C1518" i="4"/>
  <c r="C1574" i="4"/>
  <c r="C1528" i="4"/>
  <c r="C1535" i="4"/>
  <c r="C1576" i="4"/>
  <c r="C1594" i="4"/>
  <c r="C1519" i="4"/>
  <c r="C1522" i="4"/>
  <c r="D1021" i="4"/>
  <c r="D1505" i="4"/>
  <c r="C1506" i="4"/>
  <c r="C1026" i="4"/>
  <c r="C31" i="4"/>
  <c r="F31" i="4"/>
  <c r="D1026" i="4"/>
  <c r="B33" i="4"/>
  <c r="C32" i="4"/>
  <c r="J1027" i="4"/>
  <c r="D1027" i="4"/>
  <c r="G32" i="4"/>
  <c r="C1027" i="4"/>
  <c r="D32" i="4"/>
  <c r="E31" i="4"/>
  <c r="D1025" i="1"/>
  <c r="C1026" i="1" s="1"/>
  <c r="C31" i="1" s="1"/>
  <c r="F31" i="1" s="1"/>
  <c r="I1026" i="1"/>
  <c r="D1026" i="1"/>
  <c r="C1027" i="1" s="1"/>
  <c r="C32" i="1" s="1"/>
  <c r="E58" i="1"/>
  <c r="E1025" i="1"/>
  <c r="E32" i="4"/>
  <c r="H31" i="4"/>
  <c r="G1034" i="4"/>
  <c r="E1033" i="4"/>
  <c r="J1028" i="4"/>
  <c r="C1028" i="4"/>
  <c r="C33" i="4"/>
  <c r="D33" i="4"/>
  <c r="D1028" i="4"/>
  <c r="B34" i="4"/>
  <c r="F32" i="4"/>
  <c r="J1029" i="4"/>
  <c r="C1029" i="4"/>
  <c r="C34" i="4"/>
  <c r="D1029" i="4"/>
  <c r="D34" i="4"/>
  <c r="B35" i="4"/>
  <c r="F33" i="4"/>
  <c r="G33" i="4"/>
  <c r="E33" i="4"/>
  <c r="E1034" i="4"/>
  <c r="H32" i="4"/>
  <c r="G1035" i="4"/>
  <c r="E34" i="4"/>
  <c r="F34" i="4"/>
  <c r="B36" i="4"/>
  <c r="D1030" i="4"/>
  <c r="D35" i="4"/>
  <c r="C1030" i="4"/>
  <c r="C35" i="4"/>
  <c r="J1030" i="4"/>
  <c r="G35" i="4"/>
  <c r="G34" i="4"/>
  <c r="G1036" i="4"/>
  <c r="H33" i="4"/>
  <c r="E1035" i="4"/>
  <c r="E35" i="4"/>
  <c r="C1031" i="4"/>
  <c r="B37" i="4"/>
  <c r="J1031" i="4"/>
  <c r="D1031" i="4"/>
  <c r="D36" i="4"/>
  <c r="E36" i="4"/>
  <c r="C36" i="4"/>
  <c r="F35" i="4"/>
  <c r="F36" i="4"/>
  <c r="G1037" i="4"/>
  <c r="E1036" i="4"/>
  <c r="H34" i="4"/>
  <c r="E1037" i="4"/>
  <c r="G1038" i="4"/>
  <c r="H35" i="4"/>
  <c r="G36" i="4"/>
  <c r="G1039" i="4"/>
  <c r="D1032" i="4"/>
  <c r="D37" i="4"/>
  <c r="E37" i="4"/>
  <c r="C1032" i="4"/>
  <c r="B38" i="4"/>
  <c r="J1032" i="4"/>
  <c r="E1025" i="4"/>
  <c r="G37" i="4"/>
  <c r="C37" i="4"/>
  <c r="F37" i="4"/>
  <c r="G1040" i="4"/>
  <c r="E1039" i="4"/>
  <c r="H37" i="4"/>
  <c r="E1038" i="4"/>
  <c r="H36" i="4"/>
  <c r="D1033" i="4"/>
  <c r="B39" i="4"/>
  <c r="D38" i="4"/>
  <c r="G38" i="4"/>
  <c r="J1033" i="4"/>
  <c r="C1033" i="4"/>
  <c r="C38" i="4"/>
  <c r="F38" i="4"/>
  <c r="E38" i="4"/>
  <c r="J1034" i="4"/>
  <c r="C39" i="4"/>
  <c r="F39" i="4"/>
  <c r="D39" i="4"/>
  <c r="E39" i="4"/>
  <c r="D1034" i="4"/>
  <c r="B40" i="4"/>
  <c r="G39" i="4"/>
  <c r="C1034" i="4"/>
  <c r="D40" i="4"/>
  <c r="J1035" i="4"/>
  <c r="B41" i="4"/>
  <c r="D1035" i="4"/>
  <c r="G40" i="4"/>
  <c r="C1035" i="4"/>
  <c r="C40" i="4"/>
  <c r="F40" i="4"/>
  <c r="G1042" i="4"/>
  <c r="E1041" i="4"/>
  <c r="H39" i="4"/>
  <c r="E1040" i="4"/>
  <c r="G1041" i="4"/>
  <c r="H38" i="4"/>
  <c r="J1036" i="4"/>
  <c r="C1036" i="4"/>
  <c r="C41" i="4"/>
  <c r="F41" i="4"/>
  <c r="G41" i="4"/>
  <c r="D1036" i="4"/>
  <c r="D41" i="4"/>
  <c r="E41" i="4"/>
  <c r="B42" i="4"/>
  <c r="E40" i="4"/>
  <c r="E1043" i="4"/>
  <c r="G1044" i="4"/>
  <c r="H41" i="4"/>
  <c r="B43" i="4"/>
  <c r="D42" i="4"/>
  <c r="C1037" i="4"/>
  <c r="C42" i="4"/>
  <c r="F42" i="4"/>
  <c r="D1037" i="4"/>
  <c r="G42" i="4"/>
  <c r="H40" i="4"/>
  <c r="G1043" i="4"/>
  <c r="E1042" i="4"/>
  <c r="E42" i="4"/>
  <c r="G43" i="4"/>
  <c r="D1038" i="4"/>
  <c r="B44" i="4"/>
  <c r="D43" i="4"/>
  <c r="C1038" i="4"/>
  <c r="C43" i="4"/>
  <c r="F43" i="4"/>
  <c r="E43" i="4"/>
  <c r="B45" i="4"/>
  <c r="G44" i="4"/>
  <c r="D44" i="4"/>
  <c r="C1039" i="4"/>
  <c r="C44" i="4"/>
  <c r="F44" i="4"/>
  <c r="D1039" i="4"/>
  <c r="E1044" i="4"/>
  <c r="H42" i="4"/>
  <c r="G1045" i="4"/>
  <c r="D45" i="4"/>
  <c r="B46" i="4"/>
  <c r="C1040" i="4"/>
  <c r="C45" i="4"/>
  <c r="F45" i="4"/>
  <c r="D1040" i="4"/>
  <c r="G45" i="4"/>
  <c r="E44" i="4"/>
  <c r="H43" i="4"/>
  <c r="E1045" i="4"/>
  <c r="G1046" i="4"/>
  <c r="E1046" i="4"/>
  <c r="G1047" i="4"/>
  <c r="H44" i="4"/>
  <c r="D46" i="4"/>
  <c r="D1041" i="4"/>
  <c r="C1041" i="4"/>
  <c r="C46" i="4"/>
  <c r="F46" i="4"/>
  <c r="B47" i="4"/>
  <c r="G46" i="4"/>
  <c r="E45" i="4"/>
  <c r="E46" i="4"/>
  <c r="E1047" i="4"/>
  <c r="G1048" i="4"/>
  <c r="H45" i="4"/>
  <c r="D1042" i="4"/>
  <c r="C47" i="4"/>
  <c r="F47" i="4"/>
  <c r="D47" i="4"/>
  <c r="E47" i="4"/>
  <c r="C1042" i="4"/>
  <c r="G47" i="4"/>
  <c r="B48" i="4"/>
  <c r="E1049" i="4"/>
  <c r="G1050" i="4"/>
  <c r="H47" i="4"/>
  <c r="B49" i="4"/>
  <c r="D48" i="4"/>
  <c r="E48" i="4"/>
  <c r="G48" i="4"/>
  <c r="D1043" i="4"/>
  <c r="C1043" i="4"/>
  <c r="C48" i="4"/>
  <c r="F48" i="4"/>
  <c r="E1048" i="4"/>
  <c r="H46" i="4"/>
  <c r="G1049" i="4"/>
  <c r="G1051" i="4"/>
  <c r="E1050" i="4"/>
  <c r="H48" i="4"/>
  <c r="C49" i="4"/>
  <c r="F49" i="4"/>
  <c r="G49" i="4"/>
  <c r="B50" i="4"/>
  <c r="D1044" i="4"/>
  <c r="C1044" i="4"/>
  <c r="D49" i="4"/>
  <c r="E49" i="4"/>
  <c r="D1045" i="4"/>
  <c r="C1045" i="4"/>
  <c r="C50" i="4"/>
  <c r="F50" i="4"/>
  <c r="G50" i="4"/>
  <c r="D50" i="4"/>
  <c r="B51" i="4"/>
  <c r="H49" i="4"/>
  <c r="E1051" i="4"/>
  <c r="G1052" i="4"/>
  <c r="B52" i="4"/>
  <c r="G51" i="4"/>
  <c r="D1046" i="4"/>
  <c r="C1046" i="4"/>
  <c r="C51" i="4"/>
  <c r="F51" i="4"/>
  <c r="D51" i="4"/>
  <c r="E50" i="4"/>
  <c r="E51" i="4"/>
  <c r="H50" i="4"/>
  <c r="E1052" i="4"/>
  <c r="G1053" i="4"/>
  <c r="D52" i="4"/>
  <c r="B53" i="4"/>
  <c r="D1047" i="4"/>
  <c r="C1047" i="4"/>
  <c r="C52" i="4"/>
  <c r="F52" i="4"/>
  <c r="G52" i="4"/>
  <c r="D1048" i="4"/>
  <c r="D53" i="4"/>
  <c r="B54" i="4"/>
  <c r="G53" i="4"/>
  <c r="C1048" i="4"/>
  <c r="C53" i="4"/>
  <c r="F53" i="4"/>
  <c r="E52" i="4"/>
  <c r="H51" i="4"/>
  <c r="G1054" i="4"/>
  <c r="E1053" i="4"/>
  <c r="E1054" i="4"/>
  <c r="G1055" i="4"/>
  <c r="H52" i="4"/>
  <c r="E53" i="4"/>
  <c r="D54" i="4"/>
  <c r="E54" i="4"/>
  <c r="C54" i="4"/>
  <c r="F54" i="4"/>
  <c r="G54" i="4"/>
  <c r="C1049" i="4"/>
  <c r="B55" i="4"/>
  <c r="D1049" i="4"/>
  <c r="E1055" i="4"/>
  <c r="H53" i="4"/>
  <c r="G1056" i="4"/>
  <c r="H54" i="4"/>
  <c r="E1056" i="4"/>
  <c r="G1057" i="4"/>
  <c r="D1050" i="4"/>
  <c r="C1050" i="4"/>
  <c r="B56" i="4"/>
  <c r="C55" i="4"/>
  <c r="F55" i="4"/>
  <c r="D55" i="4"/>
  <c r="E55" i="4"/>
  <c r="G55" i="4"/>
  <c r="H55" i="4"/>
  <c r="E1057" i="4"/>
  <c r="G1058" i="4"/>
  <c r="G56" i="4"/>
  <c r="B57" i="4"/>
  <c r="D56" i="4"/>
  <c r="D1051" i="4"/>
  <c r="C1051" i="4"/>
  <c r="C56" i="4"/>
  <c r="F56" i="4"/>
  <c r="E56" i="4"/>
  <c r="C1052" i="4"/>
  <c r="D1052" i="4"/>
  <c r="D57" i="4"/>
  <c r="E57" i="4"/>
  <c r="G57" i="4"/>
  <c r="B58" i="4"/>
  <c r="C57" i="4"/>
  <c r="F57" i="4"/>
  <c r="E1059" i="4"/>
  <c r="H57" i="4"/>
  <c r="G1060" i="4"/>
  <c r="D1053" i="4"/>
  <c r="G58" i="4"/>
  <c r="C1053" i="4"/>
  <c r="C58" i="4"/>
  <c r="F58" i="4"/>
  <c r="D58" i="4"/>
  <c r="B59" i="4"/>
  <c r="G1059" i="4"/>
  <c r="H56" i="4"/>
  <c r="E1058" i="4"/>
  <c r="B60" i="4"/>
  <c r="G59" i="4"/>
  <c r="D1054" i="4"/>
  <c r="C1054" i="4"/>
  <c r="C59" i="4"/>
  <c r="F59" i="4"/>
  <c r="D59" i="4"/>
  <c r="E58" i="4"/>
  <c r="H58" i="4"/>
  <c r="E1060" i="4"/>
  <c r="G1061" i="4"/>
  <c r="E59" i="4"/>
  <c r="B61" i="4"/>
  <c r="D1055" i="4"/>
  <c r="G60" i="4"/>
  <c r="C1055" i="4"/>
  <c r="D60" i="4"/>
  <c r="E60" i="4"/>
  <c r="C60" i="4"/>
  <c r="F60" i="4"/>
  <c r="D1056" i="4"/>
  <c r="C1056" i="4"/>
  <c r="C61" i="4"/>
  <c r="F61" i="4"/>
  <c r="D61" i="4"/>
  <c r="B62" i="4"/>
  <c r="G61" i="4"/>
  <c r="G1063" i="4"/>
  <c r="H60" i="4"/>
  <c r="E1062" i="4"/>
  <c r="E1061" i="4"/>
  <c r="H59" i="4"/>
  <c r="G1062" i="4"/>
  <c r="D62" i="4"/>
  <c r="G62" i="4"/>
  <c r="B63" i="4"/>
  <c r="D1057" i="4"/>
  <c r="C1057" i="4"/>
  <c r="C62" i="4"/>
  <c r="F62" i="4"/>
  <c r="E61" i="4"/>
  <c r="D1058" i="4"/>
  <c r="D63" i="4"/>
  <c r="C1058" i="4"/>
  <c r="C63" i="4"/>
  <c r="F63" i="4"/>
  <c r="G63" i="4"/>
  <c r="B64" i="4"/>
  <c r="H61" i="4"/>
  <c r="G1064" i="4"/>
  <c r="E1063" i="4"/>
  <c r="E62" i="4"/>
  <c r="B65" i="4"/>
  <c r="G64" i="4"/>
  <c r="D64" i="4"/>
  <c r="D1059" i="4"/>
  <c r="C1059" i="4"/>
  <c r="C64" i="4"/>
  <c r="F64" i="4"/>
  <c r="E63" i="4"/>
  <c r="E1064" i="4"/>
  <c r="H62" i="4"/>
  <c r="G1065" i="4"/>
  <c r="E64" i="4"/>
  <c r="E1065" i="4"/>
  <c r="G1066" i="4"/>
  <c r="H63" i="4"/>
  <c r="B66" i="4"/>
  <c r="C1060" i="4"/>
  <c r="C65" i="4"/>
  <c r="F65" i="4"/>
  <c r="D65" i="4"/>
  <c r="G65" i="4"/>
  <c r="D1060" i="4"/>
  <c r="B67" i="4"/>
  <c r="D66" i="4"/>
  <c r="C1061" i="4"/>
  <c r="C66" i="4"/>
  <c r="F66" i="4"/>
  <c r="G66" i="4"/>
  <c r="D1061" i="4"/>
  <c r="G1067" i="4"/>
  <c r="E1066" i="4"/>
  <c r="H64" i="4"/>
  <c r="E65" i="4"/>
  <c r="E66" i="4"/>
  <c r="E1067" i="4"/>
  <c r="G1068" i="4"/>
  <c r="H65" i="4"/>
  <c r="B68" i="4"/>
  <c r="G67" i="4"/>
  <c r="D1062" i="4"/>
  <c r="C1062" i="4"/>
  <c r="C67" i="4"/>
  <c r="F67" i="4"/>
  <c r="D67" i="4"/>
  <c r="E67" i="4"/>
  <c r="C1063" i="4"/>
  <c r="G68" i="4"/>
  <c r="D68" i="4"/>
  <c r="E68" i="4"/>
  <c r="C68" i="4"/>
  <c r="F68" i="4"/>
  <c r="B69" i="4"/>
  <c r="D1063" i="4"/>
  <c r="G1069" i="4"/>
  <c r="H66" i="4"/>
  <c r="E1068" i="4"/>
  <c r="H67" i="4"/>
  <c r="E1069" i="4"/>
  <c r="G1070" i="4"/>
  <c r="D1064" i="4"/>
  <c r="D69" i="4"/>
  <c r="G69" i="4"/>
  <c r="B70" i="4"/>
  <c r="C1064" i="4"/>
  <c r="C69" i="4"/>
  <c r="F69" i="4"/>
  <c r="G1071" i="4"/>
  <c r="H68" i="4"/>
  <c r="E1070" i="4"/>
  <c r="G70" i="4"/>
  <c r="D1065" i="4"/>
  <c r="C1065" i="4"/>
  <c r="C70" i="4"/>
  <c r="F70" i="4"/>
  <c r="D70" i="4"/>
  <c r="B71" i="4"/>
  <c r="E69" i="4"/>
  <c r="E1071" i="4"/>
  <c r="G1072" i="4"/>
  <c r="H69" i="4"/>
  <c r="E70" i="4"/>
  <c r="D1066" i="4"/>
  <c r="D71" i="4"/>
  <c r="G71" i="4"/>
  <c r="B72" i="4"/>
  <c r="C1066" i="4"/>
  <c r="C71" i="4"/>
  <c r="F71" i="4"/>
  <c r="E71" i="4"/>
  <c r="E1072" i="4"/>
  <c r="G1073" i="4"/>
  <c r="H70" i="4"/>
  <c r="D1067" i="4"/>
  <c r="C1067" i="4"/>
  <c r="C72" i="4"/>
  <c r="F72" i="4"/>
  <c r="G72" i="4"/>
  <c r="D72" i="4"/>
  <c r="B73" i="4"/>
  <c r="D73" i="4"/>
  <c r="D1068" i="4"/>
  <c r="B74" i="4"/>
  <c r="G73" i="4"/>
  <c r="C1068" i="4"/>
  <c r="C73" i="4"/>
  <c r="F73" i="4"/>
  <c r="G1074" i="4"/>
  <c r="H71" i="4"/>
  <c r="E1073" i="4"/>
  <c r="E72" i="4"/>
  <c r="E73" i="4"/>
  <c r="B75" i="4"/>
  <c r="C1069" i="4"/>
  <c r="C74" i="4"/>
  <c r="F74" i="4"/>
  <c r="D1069" i="4"/>
  <c r="G74" i="4"/>
  <c r="D74" i="4"/>
  <c r="G1075" i="4"/>
  <c r="E1074" i="4"/>
  <c r="H72" i="4"/>
  <c r="E74" i="4"/>
  <c r="D1070" i="4"/>
  <c r="G75" i="4"/>
  <c r="D75" i="4"/>
  <c r="C1070" i="4"/>
  <c r="C75" i="4"/>
  <c r="F75" i="4"/>
  <c r="B76" i="4"/>
  <c r="G1076" i="4"/>
  <c r="H73" i="4"/>
  <c r="E1075" i="4"/>
  <c r="D1071" i="4"/>
  <c r="D76" i="4"/>
  <c r="G76" i="4"/>
  <c r="C1071" i="4"/>
  <c r="C76" i="4"/>
  <c r="F76" i="4"/>
  <c r="B77" i="4"/>
  <c r="E75" i="4"/>
  <c r="H74" i="4"/>
  <c r="G1077" i="4"/>
  <c r="E1076" i="4"/>
  <c r="E76" i="4"/>
  <c r="G1078" i="4"/>
  <c r="H75" i="4"/>
  <c r="E1077" i="4"/>
  <c r="B78" i="4"/>
  <c r="C1072" i="4"/>
  <c r="C77" i="4"/>
  <c r="F77" i="4"/>
  <c r="D77" i="4"/>
  <c r="D1072" i="4"/>
  <c r="G77" i="4"/>
  <c r="D1073" i="4"/>
  <c r="G78" i="4"/>
  <c r="D78" i="4"/>
  <c r="C1073" i="4"/>
  <c r="C78" i="4"/>
  <c r="F78" i="4"/>
  <c r="B79" i="4"/>
  <c r="E77" i="4"/>
  <c r="G1079" i="4"/>
  <c r="E1078" i="4"/>
  <c r="H76" i="4"/>
  <c r="E1079" i="4"/>
  <c r="G1080" i="4"/>
  <c r="H77" i="4"/>
  <c r="E78" i="4"/>
  <c r="D1074" i="4"/>
  <c r="C1074" i="4"/>
  <c r="C79" i="4"/>
  <c r="F79" i="4"/>
  <c r="G79" i="4"/>
  <c r="D79" i="4"/>
  <c r="B80" i="4"/>
  <c r="E79" i="4"/>
  <c r="G1081" i="4"/>
  <c r="H78" i="4"/>
  <c r="E1080" i="4"/>
  <c r="B81" i="4"/>
  <c r="G80" i="4"/>
  <c r="C1075" i="4"/>
  <c r="C80" i="4"/>
  <c r="F80" i="4"/>
  <c r="D80" i="4"/>
  <c r="D1075" i="4"/>
  <c r="B82" i="4"/>
  <c r="D81" i="4"/>
  <c r="C1076" i="4"/>
  <c r="C81" i="4"/>
  <c r="F81" i="4"/>
  <c r="D1076" i="4"/>
  <c r="G81" i="4"/>
  <c r="H79" i="4"/>
  <c r="G1082" i="4"/>
  <c r="E1081" i="4"/>
  <c r="E80" i="4"/>
  <c r="E1082" i="4"/>
  <c r="H80" i="4"/>
  <c r="G1083" i="4"/>
  <c r="C82" i="4"/>
  <c r="F82" i="4"/>
  <c r="D1077" i="4"/>
  <c r="D82" i="4"/>
  <c r="E82" i="4"/>
  <c r="B83" i="4"/>
  <c r="C1077" i="4"/>
  <c r="G82" i="4"/>
  <c r="E81" i="4"/>
  <c r="B84" i="4"/>
  <c r="D83" i="4"/>
  <c r="C1078" i="4"/>
  <c r="C83" i="4"/>
  <c r="F83" i="4"/>
  <c r="D1078" i="4"/>
  <c r="G83" i="4"/>
  <c r="G1085" i="4"/>
  <c r="H82" i="4"/>
  <c r="E1084" i="4"/>
  <c r="H81" i="4"/>
  <c r="E1083" i="4"/>
  <c r="G1084" i="4"/>
  <c r="D84" i="4"/>
  <c r="D1079" i="4"/>
  <c r="B85" i="4"/>
  <c r="C1079" i="4"/>
  <c r="C84" i="4"/>
  <c r="F84" i="4"/>
  <c r="G84" i="4"/>
  <c r="E83" i="4"/>
  <c r="H83" i="4"/>
  <c r="E1085" i="4"/>
  <c r="G1086" i="4"/>
  <c r="B86" i="4"/>
  <c r="C1080" i="4"/>
  <c r="C85" i="4"/>
  <c r="F85" i="4"/>
  <c r="D85" i="4"/>
  <c r="D1080" i="4"/>
  <c r="G85" i="4"/>
  <c r="E84" i="4"/>
  <c r="E85" i="4"/>
  <c r="H84" i="4"/>
  <c r="G1087" i="4"/>
  <c r="E1086" i="4"/>
  <c r="C86" i="4"/>
  <c r="F86" i="4"/>
  <c r="G86" i="4"/>
  <c r="D86" i="4"/>
  <c r="E86" i="4"/>
  <c r="C1081" i="4"/>
  <c r="B87" i="4"/>
  <c r="D1081" i="4"/>
  <c r="E1088" i="4"/>
  <c r="H86" i="4"/>
  <c r="G1089" i="4"/>
  <c r="B88" i="4"/>
  <c r="C87" i="4"/>
  <c r="F87" i="4"/>
  <c r="D87" i="4"/>
  <c r="E87" i="4"/>
  <c r="G87" i="4"/>
  <c r="D1082" i="4"/>
  <c r="C1082" i="4"/>
  <c r="H85" i="4"/>
  <c r="G1088" i="4"/>
  <c r="E1087" i="4"/>
  <c r="B89" i="4"/>
  <c r="C1083" i="4"/>
  <c r="C88" i="4"/>
  <c r="F88" i="4"/>
  <c r="G88" i="4"/>
  <c r="D88" i="4"/>
  <c r="D1083" i="4"/>
  <c r="E1089" i="4"/>
  <c r="G1090" i="4"/>
  <c r="H87" i="4"/>
  <c r="E88" i="4"/>
  <c r="C1084" i="4"/>
  <c r="C89" i="4"/>
  <c r="F89" i="4"/>
  <c r="D1084" i="4"/>
  <c r="G89" i="4"/>
  <c r="B90" i="4"/>
  <c r="D89" i="4"/>
  <c r="E89" i="4"/>
  <c r="D90" i="4"/>
  <c r="B91" i="4"/>
  <c r="C1085" i="4"/>
  <c r="C90" i="4"/>
  <c r="F90" i="4"/>
  <c r="D1085" i="4"/>
  <c r="G90" i="4"/>
  <c r="G1091" i="4"/>
  <c r="H88" i="4"/>
  <c r="E1090" i="4"/>
  <c r="E90" i="4"/>
  <c r="H89" i="4"/>
  <c r="E1091" i="4"/>
  <c r="G1092" i="4"/>
  <c r="B92" i="4"/>
  <c r="D1086" i="4"/>
  <c r="G91" i="4"/>
  <c r="C1086" i="4"/>
  <c r="C91" i="4"/>
  <c r="F91" i="4"/>
  <c r="D91" i="4"/>
  <c r="B93" i="4"/>
  <c r="C1087" i="4"/>
  <c r="C92" i="4"/>
  <c r="F92" i="4"/>
  <c r="G92" i="4"/>
  <c r="D1087" i="4"/>
  <c r="D92" i="4"/>
  <c r="E91" i="4"/>
  <c r="E1092" i="4"/>
  <c r="H90" i="4"/>
  <c r="G1093" i="4"/>
  <c r="E92" i="4"/>
  <c r="E1093" i="4"/>
  <c r="G1094" i="4"/>
  <c r="H91" i="4"/>
  <c r="B94" i="4"/>
  <c r="C1088" i="4"/>
  <c r="C93" i="4"/>
  <c r="F93" i="4"/>
  <c r="D1088" i="4"/>
  <c r="G93" i="4"/>
  <c r="D93" i="4"/>
  <c r="C1089" i="4"/>
  <c r="B95" i="4"/>
  <c r="D94" i="4"/>
  <c r="E94" i="4"/>
  <c r="C94" i="4"/>
  <c r="F94" i="4"/>
  <c r="D1089" i="4"/>
  <c r="G94" i="4"/>
  <c r="E93" i="4"/>
  <c r="G1095" i="4"/>
  <c r="E1094" i="4"/>
  <c r="H92" i="4"/>
  <c r="H93" i="4"/>
  <c r="G1096" i="4"/>
  <c r="E1095" i="4"/>
  <c r="E1096" i="4"/>
  <c r="G1097" i="4"/>
  <c r="H94" i="4"/>
  <c r="D95" i="4"/>
  <c r="D1090" i="4"/>
  <c r="C1090" i="4"/>
  <c r="C95" i="4"/>
  <c r="F95" i="4"/>
  <c r="B96" i="4"/>
  <c r="G95" i="4"/>
  <c r="C1091" i="4"/>
  <c r="C96" i="4"/>
  <c r="F96" i="4"/>
  <c r="D96" i="4"/>
  <c r="G96" i="4"/>
  <c r="D1091" i="4"/>
  <c r="B97" i="4"/>
  <c r="E95" i="4"/>
  <c r="H95" i="4"/>
  <c r="G1098" i="4"/>
  <c r="E1097" i="4"/>
  <c r="G97" i="4"/>
  <c r="D97" i="4"/>
  <c r="C1092" i="4"/>
  <c r="C97" i="4"/>
  <c r="F97" i="4"/>
  <c r="D1092" i="4"/>
  <c r="B98" i="4"/>
  <c r="E96" i="4"/>
  <c r="E97" i="4"/>
  <c r="E1098" i="4"/>
  <c r="G1099" i="4"/>
  <c r="H96" i="4"/>
  <c r="C1093" i="4"/>
  <c r="C98" i="4"/>
  <c r="F98" i="4"/>
  <c r="G98" i="4"/>
  <c r="D98" i="4"/>
  <c r="B99" i="4"/>
  <c r="D1093" i="4"/>
  <c r="G99" i="4"/>
  <c r="B100" i="4"/>
  <c r="C1094" i="4"/>
  <c r="C99" i="4"/>
  <c r="F99" i="4"/>
  <c r="D1094" i="4"/>
  <c r="D99" i="4"/>
  <c r="E1099" i="4"/>
  <c r="H97" i="4"/>
  <c r="G1100" i="4"/>
  <c r="E98" i="4"/>
  <c r="E99" i="4"/>
  <c r="B101" i="4"/>
  <c r="D1095" i="4"/>
  <c r="G100" i="4"/>
  <c r="C1095" i="4"/>
  <c r="C100" i="4"/>
  <c r="F100" i="4"/>
  <c r="D100" i="4"/>
  <c r="G1101" i="4"/>
  <c r="H98" i="4"/>
  <c r="E1100" i="4"/>
  <c r="B102" i="4"/>
  <c r="C1096" i="4"/>
  <c r="C101" i="4"/>
  <c r="F101" i="4"/>
  <c r="D1096" i="4"/>
  <c r="G101" i="4"/>
  <c r="D101" i="4"/>
  <c r="E100" i="4"/>
  <c r="H99" i="4"/>
  <c r="G1102" i="4"/>
  <c r="E1101" i="4"/>
  <c r="H100" i="4"/>
  <c r="E1102" i="4"/>
  <c r="G1103" i="4"/>
  <c r="G102" i="4"/>
  <c r="C1097" i="4"/>
  <c r="C102" i="4"/>
  <c r="F102" i="4"/>
  <c r="D1097" i="4"/>
  <c r="D102" i="4"/>
  <c r="B103" i="4"/>
  <c r="E101" i="4"/>
  <c r="E102" i="4"/>
  <c r="E1103" i="4"/>
  <c r="G1104" i="4"/>
  <c r="H101" i="4"/>
  <c r="D103" i="4"/>
  <c r="E103" i="4"/>
  <c r="C103" i="4"/>
  <c r="F103" i="4"/>
  <c r="D1098" i="4"/>
  <c r="G103" i="4"/>
  <c r="B104" i="4"/>
  <c r="C1098" i="4"/>
  <c r="D104" i="4"/>
  <c r="G104" i="4"/>
  <c r="D1099" i="4"/>
  <c r="B105" i="4"/>
  <c r="C1099" i="4"/>
  <c r="C104" i="4"/>
  <c r="F104" i="4"/>
  <c r="G1105" i="4"/>
  <c r="H102" i="4"/>
  <c r="E1104" i="4"/>
  <c r="H103" i="4"/>
  <c r="G1106" i="4"/>
  <c r="E1105" i="4"/>
  <c r="E104" i="4"/>
  <c r="D1100" i="4"/>
  <c r="G105" i="4"/>
  <c r="C1100" i="4"/>
  <c r="C105" i="4"/>
  <c r="F105" i="4"/>
  <c r="B106" i="4"/>
  <c r="D105" i="4"/>
  <c r="E105" i="4"/>
  <c r="B107" i="4"/>
  <c r="C1101" i="4"/>
  <c r="C106" i="4"/>
  <c r="F106" i="4"/>
  <c r="D106" i="4"/>
  <c r="G106" i="4"/>
  <c r="D1101" i="4"/>
  <c r="G1107" i="4"/>
  <c r="E1106" i="4"/>
  <c r="H104" i="4"/>
  <c r="E106" i="4"/>
  <c r="D1102" i="4"/>
  <c r="B108" i="4"/>
  <c r="G107" i="4"/>
  <c r="C1102" i="4"/>
  <c r="C107" i="4"/>
  <c r="F107" i="4"/>
  <c r="D107" i="4"/>
  <c r="E1107" i="4"/>
  <c r="G1108" i="4"/>
  <c r="H105" i="4"/>
  <c r="E107" i="4"/>
  <c r="C1103" i="4"/>
  <c r="C108" i="4"/>
  <c r="F108" i="4"/>
  <c r="D1103" i="4"/>
  <c r="B109" i="4"/>
  <c r="G108" i="4"/>
  <c r="D108" i="4"/>
  <c r="G1109" i="4"/>
  <c r="H106" i="4"/>
  <c r="E1108" i="4"/>
  <c r="E108" i="4"/>
  <c r="E1109" i="4"/>
  <c r="H107" i="4"/>
  <c r="G1110" i="4"/>
  <c r="B110" i="4"/>
  <c r="C1104" i="4"/>
  <c r="C109" i="4"/>
  <c r="F109" i="4"/>
  <c r="D109" i="4"/>
  <c r="G109" i="4"/>
  <c r="D1104" i="4"/>
  <c r="D1105" i="4"/>
  <c r="C1105" i="4"/>
  <c r="C110" i="4"/>
  <c r="F110" i="4"/>
  <c r="G110" i="4"/>
  <c r="B111" i="4"/>
  <c r="D110" i="4"/>
  <c r="H108" i="4"/>
  <c r="G1111" i="4"/>
  <c r="E1110" i="4"/>
  <c r="E109" i="4"/>
  <c r="C1106" i="4"/>
  <c r="C111" i="4"/>
  <c r="F111" i="4"/>
  <c r="D111" i="4"/>
  <c r="G111" i="4"/>
  <c r="B112" i="4"/>
  <c r="D1106" i="4"/>
  <c r="E110" i="4"/>
  <c r="H109" i="4"/>
  <c r="G1112" i="4"/>
  <c r="E1111" i="4"/>
  <c r="D112" i="4"/>
  <c r="D1107" i="4"/>
  <c r="G112" i="4"/>
  <c r="C1107" i="4"/>
  <c r="C112" i="4"/>
  <c r="F112" i="4"/>
  <c r="B113" i="4"/>
  <c r="E1112" i="4"/>
  <c r="H110" i="4"/>
  <c r="G1113" i="4"/>
  <c r="E111" i="4"/>
  <c r="D1108" i="4"/>
  <c r="D113" i="4"/>
  <c r="G113" i="4"/>
  <c r="B114" i="4"/>
  <c r="C1108" i="4"/>
  <c r="C113" i="4"/>
  <c r="F113" i="4"/>
  <c r="E112" i="4"/>
  <c r="E1113" i="4"/>
  <c r="G1114" i="4"/>
  <c r="H111" i="4"/>
  <c r="E1114" i="4"/>
  <c r="G1115" i="4"/>
  <c r="H112" i="4"/>
  <c r="B115" i="4"/>
  <c r="D114" i="4"/>
  <c r="E114" i="4"/>
  <c r="C114" i="4"/>
  <c r="F114" i="4"/>
  <c r="G114" i="4"/>
  <c r="D1109" i="4"/>
  <c r="C1109" i="4"/>
  <c r="E113" i="4"/>
  <c r="H114" i="4"/>
  <c r="E1116" i="4"/>
  <c r="G1117" i="4"/>
  <c r="D115" i="4"/>
  <c r="C1110" i="4"/>
  <c r="C115" i="4"/>
  <c r="F115" i="4"/>
  <c r="G115" i="4"/>
  <c r="D1110" i="4"/>
  <c r="B116" i="4"/>
  <c r="H113" i="4"/>
  <c r="G1116" i="4"/>
  <c r="E1115" i="4"/>
  <c r="E115" i="4"/>
  <c r="G116" i="4"/>
  <c r="C1111" i="4"/>
  <c r="C116" i="4"/>
  <c r="F116" i="4"/>
  <c r="D1111" i="4"/>
  <c r="B117" i="4"/>
  <c r="D116" i="4"/>
  <c r="B118" i="4"/>
  <c r="D117" i="4"/>
  <c r="C1112" i="4"/>
  <c r="C117" i="4"/>
  <c r="F117" i="4"/>
  <c r="D1112" i="4"/>
  <c r="G117" i="4"/>
  <c r="E116" i="4"/>
  <c r="E1117" i="4"/>
  <c r="G1118" i="4"/>
  <c r="H115" i="4"/>
  <c r="G1119" i="4"/>
  <c r="E1118" i="4"/>
  <c r="H116" i="4"/>
  <c r="D1113" i="4"/>
  <c r="G118" i="4"/>
  <c r="C1113" i="4"/>
  <c r="C118" i="4"/>
  <c r="F118" i="4"/>
  <c r="D118" i="4"/>
  <c r="B119" i="4"/>
  <c r="E117" i="4"/>
  <c r="G1120" i="4"/>
  <c r="E1119" i="4"/>
  <c r="H117" i="4"/>
  <c r="C1114" i="4"/>
  <c r="C119" i="4"/>
  <c r="F119" i="4"/>
  <c r="G119" i="4"/>
  <c r="D1114" i="4"/>
  <c r="B120" i="4"/>
  <c r="D119" i="4"/>
  <c r="E118" i="4"/>
  <c r="G1121" i="4"/>
  <c r="H118" i="4"/>
  <c r="E1120" i="4"/>
  <c r="D1115" i="4"/>
  <c r="G120" i="4"/>
  <c r="B121" i="4"/>
  <c r="D120" i="4"/>
  <c r="C1115" i="4"/>
  <c r="C120" i="4"/>
  <c r="F120" i="4"/>
  <c r="E119" i="4"/>
  <c r="E120" i="4"/>
  <c r="H119" i="4"/>
  <c r="E1121" i="4"/>
  <c r="G1122" i="4"/>
  <c r="D1116" i="4"/>
  <c r="C1116" i="4"/>
  <c r="C121" i="4"/>
  <c r="F121" i="4"/>
  <c r="G121" i="4"/>
  <c r="D121" i="4"/>
  <c r="B122" i="4"/>
  <c r="D1117" i="4"/>
  <c r="C1117" i="4"/>
  <c r="C122" i="4"/>
  <c r="F122" i="4"/>
  <c r="B123" i="4"/>
  <c r="G122" i="4"/>
  <c r="D122" i="4"/>
  <c r="E121" i="4"/>
  <c r="E1122" i="4"/>
  <c r="H120" i="4"/>
  <c r="G1123" i="4"/>
  <c r="G1124" i="4"/>
  <c r="E1123" i="4"/>
  <c r="H121" i="4"/>
  <c r="E122" i="4"/>
  <c r="C1118" i="4"/>
  <c r="C123" i="4"/>
  <c r="F123" i="4"/>
  <c r="G123" i="4"/>
  <c r="D123" i="4"/>
  <c r="B124" i="4"/>
  <c r="D1118" i="4"/>
  <c r="E123" i="4"/>
  <c r="H122" i="4"/>
  <c r="G1125" i="4"/>
  <c r="E1124" i="4"/>
  <c r="D124" i="4"/>
  <c r="C1119" i="4"/>
  <c r="C124" i="4"/>
  <c r="F124" i="4"/>
  <c r="G124" i="4"/>
  <c r="D1119" i="4"/>
  <c r="B125" i="4"/>
  <c r="C1120" i="4"/>
  <c r="G125" i="4"/>
  <c r="C125" i="4"/>
  <c r="F125" i="4"/>
  <c r="D125" i="4"/>
  <c r="E125" i="4"/>
  <c r="B126" i="4"/>
  <c r="D1120" i="4"/>
  <c r="G1126" i="4"/>
  <c r="H123" i="4"/>
  <c r="E1125" i="4"/>
  <c r="E124" i="4"/>
  <c r="G126" i="4"/>
  <c r="B127" i="4"/>
  <c r="D1121" i="4"/>
  <c r="D126" i="4"/>
  <c r="C1121" i="4"/>
  <c r="C126" i="4"/>
  <c r="F126" i="4"/>
  <c r="E1127" i="4"/>
  <c r="H125" i="4"/>
  <c r="G1128" i="4"/>
  <c r="G1127" i="4"/>
  <c r="E1126" i="4"/>
  <c r="H124" i="4"/>
  <c r="E126" i="4"/>
  <c r="C1122" i="4"/>
  <c r="C127" i="4"/>
  <c r="F127" i="4"/>
  <c r="B128" i="4"/>
  <c r="D1122" i="4"/>
  <c r="D127" i="4"/>
  <c r="G127" i="4"/>
  <c r="E127" i="4"/>
  <c r="B129" i="4"/>
  <c r="D1123" i="4"/>
  <c r="G128" i="4"/>
  <c r="C1123" i="4"/>
  <c r="C128" i="4"/>
  <c r="F128" i="4"/>
  <c r="D128" i="4"/>
  <c r="G1129" i="4"/>
  <c r="E1128" i="4"/>
  <c r="H126" i="4"/>
  <c r="E128" i="4"/>
  <c r="E1129" i="4"/>
  <c r="H127" i="4"/>
  <c r="G1130" i="4"/>
  <c r="D1124" i="4"/>
  <c r="C1124" i="4"/>
  <c r="C129" i="4"/>
  <c r="F129" i="4"/>
  <c r="B130" i="4"/>
  <c r="D129" i="4"/>
  <c r="G129" i="4"/>
  <c r="H128" i="4"/>
  <c r="G1131" i="4"/>
  <c r="E1130" i="4"/>
  <c r="E129" i="4"/>
  <c r="C1125" i="4"/>
  <c r="C130" i="4"/>
  <c r="F130" i="4"/>
  <c r="B131" i="4"/>
  <c r="D130" i="4"/>
  <c r="G130" i="4"/>
  <c r="D1125" i="4"/>
  <c r="E1131" i="4"/>
  <c r="H129" i="4"/>
  <c r="G1132" i="4"/>
  <c r="D1126" i="4"/>
  <c r="G131" i="4"/>
  <c r="D131" i="4"/>
  <c r="E131" i="4"/>
  <c r="C131" i="4"/>
  <c r="F131" i="4"/>
  <c r="B132" i="4"/>
  <c r="C1126" i="4"/>
  <c r="E130" i="4"/>
  <c r="H131" i="4"/>
  <c r="E1133" i="4"/>
  <c r="G1134" i="4"/>
  <c r="G1133" i="4"/>
  <c r="E1132" i="4"/>
  <c r="H130" i="4"/>
  <c r="B133" i="4"/>
  <c r="D1127" i="4"/>
  <c r="D132" i="4"/>
  <c r="G132" i="4"/>
  <c r="C1127" i="4"/>
  <c r="C132" i="4"/>
  <c r="F132" i="4"/>
  <c r="B134" i="4"/>
  <c r="D133" i="4"/>
  <c r="G133" i="4"/>
  <c r="C1128" i="4"/>
  <c r="C133" i="4"/>
  <c r="F133" i="4"/>
  <c r="D1128" i="4"/>
  <c r="E132" i="4"/>
  <c r="H132" i="4"/>
  <c r="E1134" i="4"/>
  <c r="G1135" i="4"/>
  <c r="B135" i="4"/>
  <c r="D134" i="4"/>
  <c r="E134" i="4"/>
  <c r="G134" i="4"/>
  <c r="C134" i="4"/>
  <c r="F134" i="4"/>
  <c r="C1129" i="4"/>
  <c r="D1129" i="4"/>
  <c r="E133" i="4"/>
  <c r="D135" i="4"/>
  <c r="C1130" i="4"/>
  <c r="C135" i="4"/>
  <c r="F135" i="4"/>
  <c r="G135" i="4"/>
  <c r="B136" i="4"/>
  <c r="D1130" i="4"/>
  <c r="H134" i="4"/>
  <c r="G1137" i="4"/>
  <c r="E1136" i="4"/>
  <c r="G1136" i="4"/>
  <c r="E1135" i="4"/>
  <c r="H133" i="4"/>
  <c r="C1131" i="4"/>
  <c r="D1131" i="4"/>
  <c r="G136" i="4"/>
  <c r="D136" i="4"/>
  <c r="E136" i="4"/>
  <c r="B137" i="4"/>
  <c r="C136" i="4"/>
  <c r="F136" i="4"/>
  <c r="E135" i="4"/>
  <c r="E1137" i="4"/>
  <c r="H135" i="4"/>
  <c r="G1138" i="4"/>
  <c r="C1132" i="4"/>
  <c r="C137" i="4"/>
  <c r="F137" i="4"/>
  <c r="B138" i="4"/>
  <c r="G137" i="4"/>
  <c r="D137" i="4"/>
  <c r="D1132" i="4"/>
  <c r="H136" i="4"/>
  <c r="G1139" i="4"/>
  <c r="E1138" i="4"/>
  <c r="D1133" i="4"/>
  <c r="G138" i="4"/>
  <c r="D138" i="4"/>
  <c r="B139" i="4"/>
  <c r="C1133" i="4"/>
  <c r="C138" i="4"/>
  <c r="F138" i="4"/>
  <c r="E137" i="4"/>
  <c r="G1140" i="4"/>
  <c r="E1139" i="4"/>
  <c r="H137" i="4"/>
  <c r="G139" i="4"/>
  <c r="C1134" i="4"/>
  <c r="C139" i="4"/>
  <c r="F139" i="4"/>
  <c r="D139" i="4"/>
  <c r="B140" i="4"/>
  <c r="D1134" i="4"/>
  <c r="E138" i="4"/>
  <c r="E139" i="4"/>
  <c r="E1140" i="4"/>
  <c r="G1141" i="4"/>
  <c r="H138" i="4"/>
  <c r="D140" i="4"/>
  <c r="D1135" i="4"/>
  <c r="G140" i="4"/>
  <c r="C1135" i="4"/>
  <c r="C140" i="4"/>
  <c r="F140" i="4"/>
  <c r="B141" i="4"/>
  <c r="E140" i="4"/>
  <c r="B142" i="4"/>
  <c r="C1136" i="4"/>
  <c r="C141" i="4"/>
  <c r="F141" i="4"/>
  <c r="D1136" i="4"/>
  <c r="D141" i="4"/>
  <c r="G141" i="4"/>
  <c r="G1142" i="4"/>
  <c r="H139" i="4"/>
  <c r="E1141" i="4"/>
  <c r="E141" i="4"/>
  <c r="C1137" i="4"/>
  <c r="C142" i="4"/>
  <c r="F142" i="4"/>
  <c r="B143" i="4"/>
  <c r="D142" i="4"/>
  <c r="D1137" i="4"/>
  <c r="G142" i="4"/>
  <c r="H140" i="4"/>
  <c r="G1143" i="4"/>
  <c r="E1142" i="4"/>
  <c r="E142" i="4"/>
  <c r="G143" i="4"/>
  <c r="B144" i="4"/>
  <c r="D1138" i="4"/>
  <c r="D143" i="4"/>
  <c r="C1138" i="4"/>
  <c r="C143" i="4"/>
  <c r="F143" i="4"/>
  <c r="H141" i="4"/>
  <c r="E1143" i="4"/>
  <c r="G1144" i="4"/>
  <c r="E143" i="4"/>
  <c r="D144" i="4"/>
  <c r="B145" i="4"/>
  <c r="D1139" i="4"/>
  <c r="C1139" i="4"/>
  <c r="C144" i="4"/>
  <c r="F144" i="4"/>
  <c r="G144" i="4"/>
  <c r="E1144" i="4"/>
  <c r="H142" i="4"/>
  <c r="G1145" i="4"/>
  <c r="B146" i="4"/>
  <c r="D145" i="4"/>
  <c r="C1140" i="4"/>
  <c r="C145" i="4"/>
  <c r="F145" i="4"/>
  <c r="D1140" i="4"/>
  <c r="G145" i="4"/>
  <c r="E1145" i="4"/>
  <c r="H143" i="4"/>
  <c r="G1146" i="4"/>
  <c r="E144" i="4"/>
  <c r="E145" i="4"/>
  <c r="D146" i="4"/>
  <c r="D1141" i="4"/>
  <c r="B147" i="4"/>
  <c r="C1141" i="4"/>
  <c r="C146" i="4"/>
  <c r="F146" i="4"/>
  <c r="G146" i="4"/>
  <c r="E1146" i="4"/>
  <c r="H144" i="4"/>
  <c r="G1147" i="4"/>
  <c r="B148" i="4"/>
  <c r="D147" i="4"/>
  <c r="C1142" i="4"/>
  <c r="C147" i="4"/>
  <c r="F147" i="4"/>
  <c r="G147" i="4"/>
  <c r="D1142" i="4"/>
  <c r="E1147" i="4"/>
  <c r="G1148" i="4"/>
  <c r="H145" i="4"/>
  <c r="E146" i="4"/>
  <c r="E147" i="4"/>
  <c r="D148" i="4"/>
  <c r="C1143" i="4"/>
  <c r="C148" i="4"/>
  <c r="F148" i="4"/>
  <c r="B149" i="4"/>
  <c r="D1143" i="4"/>
  <c r="G148" i="4"/>
  <c r="H146" i="4"/>
  <c r="E1148" i="4"/>
  <c r="G1149" i="4"/>
  <c r="E148" i="4"/>
  <c r="C1144" i="4"/>
  <c r="C149" i="4"/>
  <c r="F149" i="4"/>
  <c r="B150" i="4"/>
  <c r="G149" i="4"/>
  <c r="D1144" i="4"/>
  <c r="D149" i="4"/>
  <c r="G1150" i="4"/>
  <c r="H147" i="4"/>
  <c r="E1149" i="4"/>
  <c r="D150" i="4"/>
  <c r="B151" i="4"/>
  <c r="C1145" i="4"/>
  <c r="C150" i="4"/>
  <c r="F150" i="4"/>
  <c r="G150" i="4"/>
  <c r="D1145" i="4"/>
  <c r="H148" i="4"/>
  <c r="G1151" i="4"/>
  <c r="E1150" i="4"/>
  <c r="E149" i="4"/>
  <c r="C1146" i="4"/>
  <c r="C151" i="4"/>
  <c r="F151" i="4"/>
  <c r="B152" i="4"/>
  <c r="D1146" i="4"/>
  <c r="G151" i="4"/>
  <c r="D151" i="4"/>
  <c r="E150" i="4"/>
  <c r="E1151" i="4"/>
  <c r="H149" i="4"/>
  <c r="G1152" i="4"/>
  <c r="E151" i="4"/>
  <c r="D1147" i="4"/>
  <c r="D152" i="4"/>
  <c r="C1147" i="4"/>
  <c r="C152" i="4"/>
  <c r="F152" i="4"/>
  <c r="G152" i="4"/>
  <c r="B153" i="4"/>
  <c r="E1152" i="4"/>
  <c r="H150" i="4"/>
  <c r="G1153" i="4"/>
  <c r="C1148" i="4"/>
  <c r="D1148" i="4"/>
  <c r="C153" i="4"/>
  <c r="F153" i="4"/>
  <c r="B154" i="4"/>
  <c r="G153" i="4"/>
  <c r="D153" i="4"/>
  <c r="E153" i="4"/>
  <c r="H151" i="4"/>
  <c r="E1153" i="4"/>
  <c r="G1154" i="4"/>
  <c r="E152" i="4"/>
  <c r="G1156" i="4"/>
  <c r="E1155" i="4"/>
  <c r="H153" i="4"/>
  <c r="C1149" i="4"/>
  <c r="C154" i="4"/>
  <c r="F154" i="4"/>
  <c r="D154" i="4"/>
  <c r="B155" i="4"/>
  <c r="G154" i="4"/>
  <c r="D1149" i="4"/>
  <c r="H152" i="4"/>
  <c r="G1155" i="4"/>
  <c r="E1154" i="4"/>
  <c r="D1150" i="4"/>
  <c r="G155" i="4"/>
  <c r="D155" i="4"/>
  <c r="B156" i="4"/>
  <c r="C1150" i="4"/>
  <c r="C155" i="4"/>
  <c r="F155" i="4"/>
  <c r="E154" i="4"/>
  <c r="H154" i="4"/>
  <c r="E1156" i="4"/>
  <c r="G1157" i="4"/>
  <c r="C1151" i="4"/>
  <c r="C156" i="4"/>
  <c r="F156" i="4"/>
  <c r="D156" i="4"/>
  <c r="B157" i="4"/>
  <c r="G156" i="4"/>
  <c r="D1151" i="4"/>
  <c r="E155" i="4"/>
  <c r="E156" i="4"/>
  <c r="E1157" i="4"/>
  <c r="G1158" i="4"/>
  <c r="H155" i="4"/>
  <c r="C1152" i="4"/>
  <c r="C157" i="4"/>
  <c r="F157" i="4"/>
  <c r="B158" i="4"/>
  <c r="G157" i="4"/>
  <c r="D1152" i="4"/>
  <c r="D157" i="4"/>
  <c r="E157" i="4"/>
  <c r="G1159" i="4"/>
  <c r="H156" i="4"/>
  <c r="E1158" i="4"/>
  <c r="B159" i="4"/>
  <c r="D1153" i="4"/>
  <c r="G158" i="4"/>
  <c r="D158" i="4"/>
  <c r="C1153" i="4"/>
  <c r="C158" i="4"/>
  <c r="F158" i="4"/>
  <c r="D159" i="4"/>
  <c r="B160" i="4"/>
  <c r="D1154" i="4"/>
  <c r="G159" i="4"/>
  <c r="C1154" i="4"/>
  <c r="C159" i="4"/>
  <c r="F159" i="4"/>
  <c r="E1159" i="4"/>
  <c r="G1160" i="4"/>
  <c r="H157" i="4"/>
  <c r="E158" i="4"/>
  <c r="H158" i="4"/>
  <c r="G1161" i="4"/>
  <c r="E1160" i="4"/>
  <c r="E159" i="4"/>
  <c r="G160" i="4"/>
  <c r="B161" i="4"/>
  <c r="D160" i="4"/>
  <c r="C1155" i="4"/>
  <c r="C160" i="4"/>
  <c r="F160" i="4"/>
  <c r="D1155" i="4"/>
  <c r="E160" i="4"/>
  <c r="H159" i="4"/>
  <c r="E1161" i="4"/>
  <c r="G1162" i="4"/>
  <c r="B162" i="4"/>
  <c r="C1156" i="4"/>
  <c r="C161" i="4"/>
  <c r="F161" i="4"/>
  <c r="G161" i="4"/>
  <c r="D1156" i="4"/>
  <c r="D161" i="4"/>
  <c r="B163" i="4"/>
  <c r="D1157" i="4"/>
  <c r="G162" i="4"/>
  <c r="D162" i="4"/>
  <c r="C1157" i="4"/>
  <c r="C162" i="4"/>
  <c r="F162" i="4"/>
  <c r="E161" i="4"/>
  <c r="E1162" i="4"/>
  <c r="H160" i="4"/>
  <c r="G1163" i="4"/>
  <c r="E1163" i="4"/>
  <c r="G1164" i="4"/>
  <c r="H161" i="4"/>
  <c r="E162" i="4"/>
  <c r="D1158" i="4"/>
  <c r="G163" i="4"/>
  <c r="C1158" i="4"/>
  <c r="C163" i="4"/>
  <c r="F163" i="4"/>
  <c r="D163" i="4"/>
  <c r="B164" i="4"/>
  <c r="H162" i="4"/>
  <c r="E1164" i="4"/>
  <c r="G1165" i="4"/>
  <c r="D164" i="4"/>
  <c r="E164" i="4"/>
  <c r="D1159" i="4"/>
  <c r="C164" i="4"/>
  <c r="F164" i="4"/>
  <c r="G164" i="4"/>
  <c r="C1159" i="4"/>
  <c r="B165" i="4"/>
  <c r="E163" i="4"/>
  <c r="G1167" i="4"/>
  <c r="H164" i="4"/>
  <c r="E1166" i="4"/>
  <c r="H163" i="4"/>
  <c r="E1165" i="4"/>
  <c r="G1166" i="4"/>
  <c r="B166" i="4"/>
  <c r="G165" i="4"/>
  <c r="C1160" i="4"/>
  <c r="C165" i="4"/>
  <c r="F165" i="4"/>
  <c r="D1160" i="4"/>
  <c r="D165" i="4"/>
  <c r="D166" i="4"/>
  <c r="C1161" i="4"/>
  <c r="C166" i="4"/>
  <c r="F166" i="4"/>
  <c r="B167" i="4"/>
  <c r="D1161" i="4"/>
  <c r="G166" i="4"/>
  <c r="E165" i="4"/>
  <c r="H165" i="4"/>
  <c r="G1168" i="4"/>
  <c r="E1167" i="4"/>
  <c r="C1162" i="4"/>
  <c r="C167" i="4"/>
  <c r="F167" i="4"/>
  <c r="D167" i="4"/>
  <c r="D1162" i="4"/>
  <c r="G167" i="4"/>
  <c r="B168" i="4"/>
  <c r="E166" i="4"/>
  <c r="E167" i="4"/>
  <c r="G1169" i="4"/>
  <c r="E1168" i="4"/>
  <c r="H166" i="4"/>
  <c r="D1163" i="4"/>
  <c r="B169" i="4"/>
  <c r="G168" i="4"/>
  <c r="D168" i="4"/>
  <c r="C1163" i="4"/>
  <c r="C168" i="4"/>
  <c r="F168" i="4"/>
  <c r="H167" i="4"/>
  <c r="G1170" i="4"/>
  <c r="E1169" i="4"/>
  <c r="C1164" i="4"/>
  <c r="C169" i="4"/>
  <c r="F169" i="4"/>
  <c r="D1164" i="4"/>
  <c r="B170" i="4"/>
  <c r="G169" i="4"/>
  <c r="D169" i="4"/>
  <c r="E168" i="4"/>
  <c r="D1165" i="4"/>
  <c r="B171" i="4"/>
  <c r="G170" i="4"/>
  <c r="C1165" i="4"/>
  <c r="C170" i="4"/>
  <c r="F170" i="4"/>
  <c r="D170" i="4"/>
  <c r="E169" i="4"/>
  <c r="H168" i="4"/>
  <c r="E1170" i="4"/>
  <c r="G1171" i="4"/>
  <c r="E170" i="4"/>
  <c r="E1171" i="4"/>
  <c r="H169" i="4"/>
  <c r="G1172" i="4"/>
  <c r="D171" i="4"/>
  <c r="C1166" i="4"/>
  <c r="C171" i="4"/>
  <c r="F171" i="4"/>
  <c r="G171" i="4"/>
  <c r="D1166" i="4"/>
  <c r="B172" i="4"/>
  <c r="E171" i="4"/>
  <c r="H170" i="4"/>
  <c r="E1172" i="4"/>
  <c r="G1173" i="4"/>
  <c r="D172" i="4"/>
  <c r="B173" i="4"/>
  <c r="C1167" i="4"/>
  <c r="C172" i="4"/>
  <c r="F172" i="4"/>
  <c r="G172" i="4"/>
  <c r="D1167" i="4"/>
  <c r="B174" i="4"/>
  <c r="C1168" i="4"/>
  <c r="C173" i="4"/>
  <c r="F173" i="4"/>
  <c r="G173" i="4"/>
  <c r="D1168" i="4"/>
  <c r="D173" i="4"/>
  <c r="E172" i="4"/>
  <c r="H171" i="4"/>
  <c r="G1174" i="4"/>
  <c r="E1173" i="4"/>
  <c r="E173" i="4"/>
  <c r="D1169" i="4"/>
  <c r="B175" i="4"/>
  <c r="G174" i="4"/>
  <c r="C1169" i="4"/>
  <c r="C174" i="4"/>
  <c r="F174" i="4"/>
  <c r="D174" i="4"/>
  <c r="E1174" i="4"/>
  <c r="G1175" i="4"/>
  <c r="H172" i="4"/>
  <c r="E174" i="4"/>
  <c r="E1175" i="4"/>
  <c r="H173" i="4"/>
  <c r="G1176" i="4"/>
  <c r="D175" i="4"/>
  <c r="B176" i="4"/>
  <c r="G175" i="4"/>
  <c r="D1170" i="4"/>
  <c r="C1170" i="4"/>
  <c r="C175" i="4"/>
  <c r="F175" i="4"/>
  <c r="E175" i="4"/>
  <c r="E1176" i="4"/>
  <c r="G1177" i="4"/>
  <c r="H174" i="4"/>
  <c r="B177" i="4"/>
  <c r="G176" i="4"/>
  <c r="C176" i="4"/>
  <c r="F176" i="4"/>
  <c r="C1171" i="4"/>
  <c r="D176" i="4"/>
  <c r="D1171" i="4"/>
  <c r="D177" i="4"/>
  <c r="G177" i="4"/>
  <c r="D1172" i="4"/>
  <c r="B178" i="4"/>
  <c r="C1172" i="4"/>
  <c r="C177" i="4"/>
  <c r="F177" i="4"/>
  <c r="E176" i="4"/>
  <c r="G1178" i="4"/>
  <c r="H175" i="4"/>
  <c r="E1177" i="4"/>
  <c r="G1179" i="4"/>
  <c r="E1178" i="4"/>
  <c r="H176" i="4"/>
  <c r="E177" i="4"/>
  <c r="B179" i="4"/>
  <c r="G178" i="4"/>
  <c r="D178" i="4"/>
  <c r="D1173" i="4"/>
  <c r="C1173" i="4"/>
  <c r="C178" i="4"/>
  <c r="F178" i="4"/>
  <c r="C1174" i="4"/>
  <c r="C179" i="4"/>
  <c r="F179" i="4"/>
  <c r="G179" i="4"/>
  <c r="D1174" i="4"/>
  <c r="B180" i="4"/>
  <c r="D179" i="4"/>
  <c r="E1179" i="4"/>
  <c r="H177" i="4"/>
  <c r="G1180" i="4"/>
  <c r="E178" i="4"/>
  <c r="D180" i="4"/>
  <c r="C1175" i="4"/>
  <c r="C180" i="4"/>
  <c r="F180" i="4"/>
  <c r="D1175" i="4"/>
  <c r="G180" i="4"/>
  <c r="B181" i="4"/>
  <c r="H178" i="4"/>
  <c r="E1180" i="4"/>
  <c r="G1181" i="4"/>
  <c r="E179" i="4"/>
  <c r="G181" i="4"/>
  <c r="B182" i="4"/>
  <c r="D181" i="4"/>
  <c r="D1176" i="4"/>
  <c r="C1176" i="4"/>
  <c r="C181" i="4"/>
  <c r="F181" i="4"/>
  <c r="E180" i="4"/>
  <c r="E1181" i="4"/>
  <c r="H179" i="4"/>
  <c r="G1182" i="4"/>
  <c r="G1183" i="4"/>
  <c r="E1182" i="4"/>
  <c r="H180" i="4"/>
  <c r="E181" i="4"/>
  <c r="D182" i="4"/>
  <c r="D1177" i="4"/>
  <c r="C1177" i="4"/>
  <c r="C182" i="4"/>
  <c r="F182" i="4"/>
  <c r="B183" i="4"/>
  <c r="G182" i="4"/>
  <c r="E182" i="4"/>
  <c r="G1184" i="4"/>
  <c r="E1183" i="4"/>
  <c r="H181" i="4"/>
  <c r="C1178" i="4"/>
  <c r="C183" i="4"/>
  <c r="F183" i="4"/>
  <c r="B184" i="4"/>
  <c r="D1178" i="4"/>
  <c r="D183" i="4"/>
  <c r="G183" i="4"/>
  <c r="D184" i="4"/>
  <c r="D1179" i="4"/>
  <c r="B185" i="4"/>
  <c r="G184" i="4"/>
  <c r="C1179" i="4"/>
  <c r="C184" i="4"/>
  <c r="F184" i="4"/>
  <c r="E1184" i="4"/>
  <c r="G1185" i="4"/>
  <c r="H182" i="4"/>
  <c r="E183" i="4"/>
  <c r="E184" i="4"/>
  <c r="D1180" i="4"/>
  <c r="B186" i="4"/>
  <c r="D185" i="4"/>
  <c r="G185" i="4"/>
  <c r="C1180" i="4"/>
  <c r="C185" i="4"/>
  <c r="F185" i="4"/>
  <c r="E1185" i="4"/>
  <c r="G1186" i="4"/>
  <c r="H183" i="4"/>
  <c r="C1181" i="4"/>
  <c r="D1181" i="4"/>
  <c r="D186" i="4"/>
  <c r="E186" i="4"/>
  <c r="C186" i="4"/>
  <c r="F186" i="4"/>
  <c r="G186" i="4"/>
  <c r="B187" i="4"/>
  <c r="G1187" i="4"/>
  <c r="E1186" i="4"/>
  <c r="H184" i="4"/>
  <c r="E185" i="4"/>
  <c r="B188" i="4"/>
  <c r="D1182" i="4"/>
  <c r="D187" i="4"/>
  <c r="G187" i="4"/>
  <c r="C1182" i="4"/>
  <c r="C187" i="4"/>
  <c r="F187" i="4"/>
  <c r="H186" i="4"/>
  <c r="E1188" i="4"/>
  <c r="G1189" i="4"/>
  <c r="G1188" i="4"/>
  <c r="E1187" i="4"/>
  <c r="H185" i="4"/>
  <c r="D188" i="4"/>
  <c r="B189" i="4"/>
  <c r="D1183" i="4"/>
  <c r="G188" i="4"/>
  <c r="C1183" i="4"/>
  <c r="C188" i="4"/>
  <c r="F188" i="4"/>
  <c r="E187" i="4"/>
  <c r="E188" i="4"/>
  <c r="E1189" i="4"/>
  <c r="G1190" i="4"/>
  <c r="H187" i="4"/>
  <c r="D189" i="4"/>
  <c r="G189" i="4"/>
  <c r="B190" i="4"/>
  <c r="C1184" i="4"/>
  <c r="C189" i="4"/>
  <c r="F189" i="4"/>
  <c r="D1184" i="4"/>
  <c r="D190" i="4"/>
  <c r="B191" i="4"/>
  <c r="D1185" i="4"/>
  <c r="G190" i="4"/>
  <c r="C1185" i="4"/>
  <c r="C190" i="4"/>
  <c r="F190" i="4"/>
  <c r="H188" i="4"/>
  <c r="E1190" i="4"/>
  <c r="G1191" i="4"/>
  <c r="E189" i="4"/>
  <c r="D191" i="4"/>
  <c r="B192" i="4"/>
  <c r="D1186" i="4"/>
  <c r="C1186" i="4"/>
  <c r="C191" i="4"/>
  <c r="F191" i="4"/>
  <c r="G191" i="4"/>
  <c r="E190" i="4"/>
  <c r="E1191" i="4"/>
  <c r="H189" i="4"/>
  <c r="G1192" i="4"/>
  <c r="D1187" i="4"/>
  <c r="C1187" i="4"/>
  <c r="C192" i="4"/>
  <c r="F192" i="4"/>
  <c r="G192" i="4"/>
  <c r="D192" i="4"/>
  <c r="B193" i="4"/>
  <c r="G1193" i="4"/>
  <c r="E1192" i="4"/>
  <c r="H190" i="4"/>
  <c r="E191" i="4"/>
  <c r="E192" i="4"/>
  <c r="C1188" i="4"/>
  <c r="C193" i="4"/>
  <c r="F193" i="4"/>
  <c r="G193" i="4"/>
  <c r="D1188" i="4"/>
  <c r="B194" i="4"/>
  <c r="D193" i="4"/>
  <c r="E1193" i="4"/>
  <c r="G1194" i="4"/>
  <c r="H191" i="4"/>
  <c r="H192" i="4"/>
  <c r="E1194" i="4"/>
  <c r="G1195" i="4"/>
  <c r="E193" i="4"/>
  <c r="D194" i="4"/>
  <c r="C1189" i="4"/>
  <c r="C194" i="4"/>
  <c r="F194" i="4"/>
  <c r="G194" i="4"/>
  <c r="B195" i="4"/>
  <c r="D1189" i="4"/>
  <c r="E194" i="4"/>
  <c r="G1196" i="4"/>
  <c r="E1195" i="4"/>
  <c r="H193" i="4"/>
  <c r="C1190" i="4"/>
  <c r="C195" i="4"/>
  <c r="F195" i="4"/>
  <c r="G195" i="4"/>
  <c r="D195" i="4"/>
  <c r="D1190" i="4"/>
  <c r="B196" i="4"/>
  <c r="E195" i="4"/>
  <c r="E1196" i="4"/>
  <c r="G1197" i="4"/>
  <c r="H194" i="4"/>
  <c r="C1191" i="4"/>
  <c r="C196" i="4"/>
  <c r="F196" i="4"/>
  <c r="B197" i="4"/>
  <c r="D1191" i="4"/>
  <c r="D196" i="4"/>
  <c r="G196" i="4"/>
  <c r="D197" i="4"/>
  <c r="B198" i="4"/>
  <c r="D1192" i="4"/>
  <c r="C1192" i="4"/>
  <c r="C197" i="4"/>
  <c r="F197" i="4"/>
  <c r="G197" i="4"/>
  <c r="E196" i="4"/>
  <c r="H195" i="4"/>
  <c r="E1197" i="4"/>
  <c r="G1198" i="4"/>
  <c r="B199" i="4"/>
  <c r="D198" i="4"/>
  <c r="D1193" i="4"/>
  <c r="G198" i="4"/>
  <c r="C1193" i="4"/>
  <c r="C198" i="4"/>
  <c r="F198" i="4"/>
  <c r="E1198" i="4"/>
  <c r="G1199" i="4"/>
  <c r="H196" i="4"/>
  <c r="E197" i="4"/>
  <c r="E198" i="4"/>
  <c r="C1194" i="4"/>
  <c r="C199" i="4"/>
  <c r="F199" i="4"/>
  <c r="B200" i="4"/>
  <c r="D199" i="4"/>
  <c r="G199" i="4"/>
  <c r="D1194" i="4"/>
  <c r="E1199" i="4"/>
  <c r="G1200" i="4"/>
  <c r="H197" i="4"/>
  <c r="E199" i="4"/>
  <c r="B201" i="4"/>
  <c r="C1195" i="4"/>
  <c r="C200" i="4"/>
  <c r="F200" i="4"/>
  <c r="G200" i="4"/>
  <c r="D200" i="4"/>
  <c r="D1195" i="4"/>
  <c r="H198" i="4"/>
  <c r="G1201" i="4"/>
  <c r="E1200" i="4"/>
  <c r="E200" i="4"/>
  <c r="B202" i="4"/>
  <c r="D1196" i="4"/>
  <c r="G201" i="4"/>
  <c r="C1196" i="4"/>
  <c r="C201" i="4"/>
  <c r="F201" i="4"/>
  <c r="D201" i="4"/>
  <c r="G1202" i="4"/>
  <c r="E1201" i="4"/>
  <c r="H199" i="4"/>
  <c r="E201" i="4"/>
  <c r="E1202" i="4"/>
  <c r="H200" i="4"/>
  <c r="G1203" i="4"/>
  <c r="C1197" i="4"/>
  <c r="C202" i="4"/>
  <c r="F202" i="4"/>
  <c r="D202" i="4"/>
  <c r="D1197" i="4"/>
  <c r="G202" i="4"/>
  <c r="B203" i="4"/>
  <c r="E202" i="4"/>
  <c r="B204" i="4"/>
  <c r="C1198" i="4"/>
  <c r="C203" i="4"/>
  <c r="F203" i="4"/>
  <c r="G203" i="4"/>
  <c r="D1198" i="4"/>
  <c r="D203" i="4"/>
  <c r="E1203" i="4"/>
  <c r="H201" i="4"/>
  <c r="G1204" i="4"/>
  <c r="E203" i="4"/>
  <c r="B205" i="4"/>
  <c r="G204" i="4"/>
  <c r="C1199" i="4"/>
  <c r="C204" i="4"/>
  <c r="F204" i="4"/>
  <c r="D1199" i="4"/>
  <c r="D204" i="4"/>
  <c r="H202" i="4"/>
  <c r="E1204" i="4"/>
  <c r="G1205" i="4"/>
  <c r="E204" i="4"/>
  <c r="E1205" i="4"/>
  <c r="G1206" i="4"/>
  <c r="H203" i="4"/>
  <c r="B206" i="4"/>
  <c r="D1200" i="4"/>
  <c r="G205" i="4"/>
  <c r="D205" i="4"/>
  <c r="C1200" i="4"/>
  <c r="C205" i="4"/>
  <c r="F205" i="4"/>
  <c r="E205" i="4"/>
  <c r="E1206" i="4"/>
  <c r="G1207" i="4"/>
  <c r="H204" i="4"/>
  <c r="B207" i="4"/>
  <c r="C1201" i="4"/>
  <c r="C206" i="4"/>
  <c r="F206" i="4"/>
  <c r="G206" i="4"/>
  <c r="D206" i="4"/>
  <c r="D1201" i="4"/>
  <c r="E206" i="4"/>
  <c r="G1208" i="4"/>
  <c r="E1207" i="4"/>
  <c r="H205" i="4"/>
  <c r="D207" i="4"/>
  <c r="B208" i="4"/>
  <c r="D1202" i="4"/>
  <c r="C1202" i="4"/>
  <c r="C207" i="4"/>
  <c r="F207" i="4"/>
  <c r="G207" i="4"/>
  <c r="E207" i="4"/>
  <c r="H206" i="4"/>
  <c r="G1209" i="4"/>
  <c r="E1208" i="4"/>
  <c r="G208" i="4"/>
  <c r="D208" i="4"/>
  <c r="C1203" i="4"/>
  <c r="C208" i="4"/>
  <c r="F208" i="4"/>
  <c r="B209" i="4"/>
  <c r="D1203" i="4"/>
  <c r="E208" i="4"/>
  <c r="G209" i="4"/>
  <c r="C1204" i="4"/>
  <c r="C209" i="4"/>
  <c r="F209" i="4"/>
  <c r="D1204" i="4"/>
  <c r="D209" i="4"/>
  <c r="B210" i="4"/>
  <c r="G1210" i="4"/>
  <c r="H207" i="4"/>
  <c r="E1209" i="4"/>
  <c r="E209" i="4"/>
  <c r="G1211" i="4"/>
  <c r="H208" i="4"/>
  <c r="E1210" i="4"/>
  <c r="C1205" i="4"/>
  <c r="C210" i="4"/>
  <c r="F210" i="4"/>
  <c r="B211" i="4"/>
  <c r="D210" i="4"/>
  <c r="G210" i="4"/>
  <c r="D1205" i="4"/>
  <c r="C1206" i="4"/>
  <c r="C211" i="4"/>
  <c r="F211" i="4"/>
  <c r="D211" i="4"/>
  <c r="E211" i="4"/>
  <c r="D1206" i="4"/>
  <c r="B212" i="4"/>
  <c r="G211" i="4"/>
  <c r="H209" i="4"/>
  <c r="G1212" i="4"/>
  <c r="E1211" i="4"/>
  <c r="E210" i="4"/>
  <c r="G1214" i="4"/>
  <c r="H211" i="4"/>
  <c r="E1213" i="4"/>
  <c r="D1207" i="4"/>
  <c r="C1207" i="4"/>
  <c r="C212" i="4"/>
  <c r="F212" i="4"/>
  <c r="B213" i="4"/>
  <c r="G212" i="4"/>
  <c r="D212" i="4"/>
  <c r="E1212" i="4"/>
  <c r="G1213" i="4"/>
  <c r="H210" i="4"/>
  <c r="D1208" i="4"/>
  <c r="C1208" i="4"/>
  <c r="C213" i="4"/>
  <c r="F213" i="4"/>
  <c r="G213" i="4"/>
  <c r="B214" i="4"/>
  <c r="D213" i="4"/>
  <c r="E212" i="4"/>
  <c r="E213" i="4"/>
  <c r="C1209" i="4"/>
  <c r="C214" i="4"/>
  <c r="F214" i="4"/>
  <c r="D1209" i="4"/>
  <c r="G214" i="4"/>
  <c r="B215" i="4"/>
  <c r="D214" i="4"/>
  <c r="G1215" i="4"/>
  <c r="E1214" i="4"/>
  <c r="H212" i="4"/>
  <c r="E214" i="4"/>
  <c r="G215" i="4"/>
  <c r="D215" i="4"/>
  <c r="B216" i="4"/>
  <c r="C1210" i="4"/>
  <c r="C215" i="4"/>
  <c r="F215" i="4"/>
  <c r="D1210" i="4"/>
  <c r="E1215" i="4"/>
  <c r="G1216" i="4"/>
  <c r="H213" i="4"/>
  <c r="D216" i="4"/>
  <c r="B217" i="4"/>
  <c r="C1211" i="4"/>
  <c r="C216" i="4"/>
  <c r="F216" i="4"/>
  <c r="G216" i="4"/>
  <c r="D1211" i="4"/>
  <c r="G1217" i="4"/>
  <c r="E1216" i="4"/>
  <c r="H214" i="4"/>
  <c r="E215" i="4"/>
  <c r="D1212" i="4"/>
  <c r="B218" i="4"/>
  <c r="C1212" i="4"/>
  <c r="C217" i="4"/>
  <c r="F217" i="4"/>
  <c r="D217" i="4"/>
  <c r="G217" i="4"/>
  <c r="E216" i="4"/>
  <c r="H215" i="4"/>
  <c r="G1218" i="4"/>
  <c r="E1217" i="4"/>
  <c r="E1218" i="4"/>
  <c r="G1219" i="4"/>
  <c r="H216" i="4"/>
  <c r="B219" i="4"/>
  <c r="D1213" i="4"/>
  <c r="D218" i="4"/>
  <c r="C1213" i="4"/>
  <c r="C218" i="4"/>
  <c r="F218" i="4"/>
  <c r="G218" i="4"/>
  <c r="E217" i="4"/>
  <c r="E218" i="4"/>
  <c r="B220" i="4"/>
  <c r="C1214" i="4"/>
  <c r="C219" i="4"/>
  <c r="F219" i="4"/>
  <c r="D1214" i="4"/>
  <c r="G219" i="4"/>
  <c r="D219" i="4"/>
  <c r="H217" i="4"/>
  <c r="E1219" i="4"/>
  <c r="G1220" i="4"/>
  <c r="E1220" i="4"/>
  <c r="H218" i="4"/>
  <c r="G1221" i="4"/>
  <c r="E219" i="4"/>
  <c r="C1215" i="4"/>
  <c r="C220" i="4"/>
  <c r="F220" i="4"/>
  <c r="D1215" i="4"/>
  <c r="B221" i="4"/>
  <c r="G220" i="4"/>
  <c r="D220" i="4"/>
  <c r="D221" i="4"/>
  <c r="D1216" i="4"/>
  <c r="C1216" i="4"/>
  <c r="C221" i="4"/>
  <c r="F221" i="4"/>
  <c r="G221" i="4"/>
  <c r="B222" i="4"/>
  <c r="E1221" i="4"/>
  <c r="H219" i="4"/>
  <c r="G1222" i="4"/>
  <c r="E220" i="4"/>
  <c r="G1223" i="4"/>
  <c r="E1222" i="4"/>
  <c r="H220" i="4"/>
  <c r="C1217" i="4"/>
  <c r="C222" i="4"/>
  <c r="F222" i="4"/>
  <c r="D1217" i="4"/>
  <c r="B223" i="4"/>
  <c r="D222" i="4"/>
  <c r="G222" i="4"/>
  <c r="E221" i="4"/>
  <c r="E222" i="4"/>
  <c r="E1223" i="4"/>
  <c r="H221" i="4"/>
  <c r="G1224" i="4"/>
  <c r="B224" i="4"/>
  <c r="C1218" i="4"/>
  <c r="C223" i="4"/>
  <c r="F223" i="4"/>
  <c r="D223" i="4"/>
  <c r="G223" i="4"/>
  <c r="D1218" i="4"/>
  <c r="B225" i="4"/>
  <c r="G224" i="4"/>
  <c r="D1219" i="4"/>
  <c r="D224" i="4"/>
  <c r="C1219" i="4"/>
  <c r="C224" i="4"/>
  <c r="F224" i="4"/>
  <c r="G1225" i="4"/>
  <c r="E1224" i="4"/>
  <c r="H222" i="4"/>
  <c r="E223" i="4"/>
  <c r="E224" i="4"/>
  <c r="C1220" i="4"/>
  <c r="B226" i="4"/>
  <c r="C225" i="4"/>
  <c r="F225" i="4"/>
  <c r="G225" i="4"/>
  <c r="D225" i="4"/>
  <c r="E225" i="4"/>
  <c r="D1220" i="4"/>
  <c r="H223" i="4"/>
  <c r="E1225" i="4"/>
  <c r="G1226" i="4"/>
  <c r="G1228" i="4"/>
  <c r="E1227" i="4"/>
  <c r="H225" i="4"/>
  <c r="D226" i="4"/>
  <c r="G226" i="4"/>
  <c r="C1221" i="4"/>
  <c r="C226" i="4"/>
  <c r="F226" i="4"/>
  <c r="D1221" i="4"/>
  <c r="B227" i="4"/>
  <c r="H224" i="4"/>
  <c r="G1227" i="4"/>
  <c r="E1226" i="4"/>
  <c r="E226" i="4"/>
  <c r="D227" i="4"/>
  <c r="G227" i="4"/>
  <c r="D1222" i="4"/>
  <c r="B228" i="4"/>
  <c r="C1222" i="4"/>
  <c r="C227" i="4"/>
  <c r="F227" i="4"/>
  <c r="C1223" i="4"/>
  <c r="D1223" i="4"/>
  <c r="B229" i="4"/>
  <c r="C228" i="4"/>
  <c r="F228" i="4"/>
  <c r="D228" i="4"/>
  <c r="E228" i="4"/>
  <c r="G228" i="4"/>
  <c r="G1229" i="4"/>
  <c r="E1228" i="4"/>
  <c r="H226" i="4"/>
  <c r="E227" i="4"/>
  <c r="H228" i="4"/>
  <c r="E1230" i="4"/>
  <c r="G1231" i="4"/>
  <c r="B230" i="4"/>
  <c r="D229" i="4"/>
  <c r="G229" i="4"/>
  <c r="D1224" i="4"/>
  <c r="C1224" i="4"/>
  <c r="C229" i="4"/>
  <c r="F229" i="4"/>
  <c r="E1229" i="4"/>
  <c r="H227" i="4"/>
  <c r="G1230" i="4"/>
  <c r="E229" i="4"/>
  <c r="B231" i="4"/>
  <c r="D230" i="4"/>
  <c r="C1225" i="4"/>
  <c r="C230" i="4"/>
  <c r="F230" i="4"/>
  <c r="G230" i="4"/>
  <c r="D1225" i="4"/>
  <c r="E230" i="4"/>
  <c r="E1231" i="4"/>
  <c r="G1232" i="4"/>
  <c r="H229" i="4"/>
  <c r="C1226" i="4"/>
  <c r="C231" i="4"/>
  <c r="F231" i="4"/>
  <c r="D231" i="4"/>
  <c r="B232" i="4"/>
  <c r="G231" i="4"/>
  <c r="D1226" i="4"/>
  <c r="H230" i="4"/>
  <c r="E1232" i="4"/>
  <c r="G1233" i="4"/>
  <c r="E231" i="4"/>
  <c r="C232" i="4"/>
  <c r="F232" i="4"/>
  <c r="D232" i="4"/>
  <c r="E232" i="4"/>
  <c r="B233" i="4"/>
  <c r="C1227" i="4"/>
  <c r="G232" i="4"/>
  <c r="D1227" i="4"/>
  <c r="B234" i="4"/>
  <c r="D233" i="4"/>
  <c r="C1228" i="4"/>
  <c r="D1228" i="4"/>
  <c r="G233" i="4"/>
  <c r="C233" i="4"/>
  <c r="F233" i="4"/>
  <c r="G1235" i="4"/>
  <c r="H232" i="4"/>
  <c r="E1234" i="4"/>
  <c r="H231" i="4"/>
  <c r="G1234" i="4"/>
  <c r="E1233" i="4"/>
  <c r="C1229" i="4"/>
  <c r="G234" i="4"/>
  <c r="D234" i="4"/>
  <c r="E234" i="4"/>
  <c r="B235" i="4"/>
  <c r="C234" i="4"/>
  <c r="F234" i="4"/>
  <c r="D1229" i="4"/>
  <c r="E233" i="4"/>
  <c r="G1236" i="4"/>
  <c r="H233" i="4"/>
  <c r="E1235" i="4"/>
  <c r="E1236" i="4"/>
  <c r="G1237" i="4"/>
  <c r="H234" i="4"/>
  <c r="B236" i="4"/>
  <c r="D1230" i="4"/>
  <c r="C1230" i="4"/>
  <c r="D235" i="4"/>
  <c r="E235" i="4"/>
  <c r="C235" i="4"/>
  <c r="F235" i="4"/>
  <c r="G235" i="4"/>
  <c r="G236" i="4"/>
  <c r="B237" i="4"/>
  <c r="D1231" i="4"/>
  <c r="C1231" i="4"/>
  <c r="C236" i="4"/>
  <c r="F236" i="4"/>
  <c r="D236" i="4"/>
  <c r="E1237" i="4"/>
  <c r="G1238" i="4"/>
  <c r="H235" i="4"/>
  <c r="E236" i="4"/>
  <c r="D1232" i="4"/>
  <c r="G237" i="4"/>
  <c r="B238" i="4"/>
  <c r="D237" i="4"/>
  <c r="C1232" i="4"/>
  <c r="C237" i="4"/>
  <c r="F237" i="4"/>
  <c r="G1239" i="4"/>
  <c r="E1238" i="4"/>
  <c r="H236" i="4"/>
  <c r="E237" i="4"/>
  <c r="B239" i="4"/>
  <c r="D238" i="4"/>
  <c r="C1233" i="4"/>
  <c r="C238" i="4"/>
  <c r="F238" i="4"/>
  <c r="D1233" i="4"/>
  <c r="G238" i="4"/>
  <c r="C1234" i="4"/>
  <c r="C239" i="4"/>
  <c r="F239" i="4"/>
  <c r="D239" i="4"/>
  <c r="B240" i="4"/>
  <c r="G239" i="4"/>
  <c r="D1234" i="4"/>
  <c r="E238" i="4"/>
  <c r="E1239" i="4"/>
  <c r="H237" i="4"/>
  <c r="G1240" i="4"/>
  <c r="E239" i="4"/>
  <c r="H238" i="4"/>
  <c r="E1240" i="4"/>
  <c r="G1241" i="4"/>
  <c r="D1235" i="4"/>
  <c r="C240" i="4"/>
  <c r="F240" i="4"/>
  <c r="B241" i="4"/>
  <c r="D240" i="4"/>
  <c r="G240" i="4"/>
  <c r="C1235" i="4"/>
  <c r="E1241" i="4"/>
  <c r="G1242" i="4"/>
  <c r="H239" i="4"/>
  <c r="B242" i="4"/>
  <c r="D241" i="4"/>
  <c r="C1236" i="4"/>
  <c r="C241" i="4"/>
  <c r="F241" i="4"/>
  <c r="D1236" i="4"/>
  <c r="G241" i="4"/>
  <c r="E240" i="4"/>
  <c r="E241" i="4"/>
  <c r="C1237" i="4"/>
  <c r="C242" i="4"/>
  <c r="F242" i="4"/>
  <c r="G242" i="4"/>
  <c r="D242" i="4"/>
  <c r="D1237" i="4"/>
  <c r="B243" i="4"/>
  <c r="G1243" i="4"/>
  <c r="E1242" i="4"/>
  <c r="H240" i="4"/>
  <c r="E242" i="4"/>
  <c r="D1238" i="4"/>
  <c r="G243" i="4"/>
  <c r="C1238" i="4"/>
  <c r="C243" i="4"/>
  <c r="F243" i="4"/>
  <c r="B244" i="4"/>
  <c r="D243" i="4"/>
  <c r="E1243" i="4"/>
  <c r="G1244" i="4"/>
  <c r="H241" i="4"/>
  <c r="C1239" i="4"/>
  <c r="B245" i="4"/>
  <c r="D1239" i="4"/>
  <c r="G244" i="4"/>
  <c r="C244" i="4"/>
  <c r="F244" i="4"/>
  <c r="D244" i="4"/>
  <c r="E244" i="4"/>
  <c r="E243" i="4"/>
  <c r="E1244" i="4"/>
  <c r="H242" i="4"/>
  <c r="G1245" i="4"/>
  <c r="H244" i="4"/>
  <c r="E1246" i="4"/>
  <c r="G1247" i="4"/>
  <c r="B246" i="4"/>
  <c r="C1240" i="4"/>
  <c r="C245" i="4"/>
  <c r="F245" i="4"/>
  <c r="G245" i="4"/>
  <c r="D245" i="4"/>
  <c r="D1240" i="4"/>
  <c r="G1246" i="4"/>
  <c r="E1245" i="4"/>
  <c r="H243" i="4"/>
  <c r="D246" i="4"/>
  <c r="B247" i="4"/>
  <c r="D1241" i="4"/>
  <c r="C1241" i="4"/>
  <c r="C246" i="4"/>
  <c r="F246" i="4"/>
  <c r="G246" i="4"/>
  <c r="E245" i="4"/>
  <c r="H245" i="4"/>
  <c r="G1248" i="4"/>
  <c r="E1247" i="4"/>
  <c r="E246" i="4"/>
  <c r="D247" i="4"/>
  <c r="E247" i="4"/>
  <c r="D1242" i="4"/>
  <c r="C247" i="4"/>
  <c r="F247" i="4"/>
  <c r="C1242" i="4"/>
  <c r="G247" i="4"/>
  <c r="B248" i="4"/>
  <c r="G1249" i="4"/>
  <c r="E1248" i="4"/>
  <c r="H246" i="4"/>
  <c r="D1243" i="4"/>
  <c r="C1243" i="4"/>
  <c r="C248" i="4"/>
  <c r="F248" i="4"/>
  <c r="B249" i="4"/>
  <c r="D248" i="4"/>
  <c r="G248" i="4"/>
  <c r="E1249" i="4"/>
  <c r="H247" i="4"/>
  <c r="G1250" i="4"/>
  <c r="E248" i="4"/>
  <c r="D1244" i="4"/>
  <c r="D249" i="4"/>
  <c r="C1244" i="4"/>
  <c r="C249" i="4"/>
  <c r="F249" i="4"/>
  <c r="G249" i="4"/>
  <c r="B250" i="4"/>
  <c r="D1245" i="4"/>
  <c r="B251" i="4"/>
  <c r="C1245" i="4"/>
  <c r="C250" i="4"/>
  <c r="F250" i="4"/>
  <c r="G250" i="4"/>
  <c r="D250" i="4"/>
  <c r="E249" i="4"/>
  <c r="G1251" i="4"/>
  <c r="H248" i="4"/>
  <c r="E1250" i="4"/>
  <c r="E250" i="4"/>
  <c r="D1246" i="4"/>
  <c r="G251" i="4"/>
  <c r="D251" i="4"/>
  <c r="C1246" i="4"/>
  <c r="C251" i="4"/>
  <c r="F251" i="4"/>
  <c r="B252" i="4"/>
  <c r="H249" i="4"/>
  <c r="G1252" i="4"/>
  <c r="E1251" i="4"/>
  <c r="C1247" i="4"/>
  <c r="D252" i="4"/>
  <c r="E252" i="4"/>
  <c r="G252" i="4"/>
  <c r="B253" i="4"/>
  <c r="C252" i="4"/>
  <c r="F252" i="4"/>
  <c r="D1247" i="4"/>
  <c r="E251" i="4"/>
  <c r="G1253" i="4"/>
  <c r="H250" i="4"/>
  <c r="E1252" i="4"/>
  <c r="D1248" i="4"/>
  <c r="G253" i="4"/>
  <c r="C1248" i="4"/>
  <c r="C253" i="4"/>
  <c r="F253" i="4"/>
  <c r="B254" i="4"/>
  <c r="D253" i="4"/>
  <c r="G1254" i="4"/>
  <c r="E1253" i="4"/>
  <c r="H251" i="4"/>
  <c r="H252" i="4"/>
  <c r="G1255" i="4"/>
  <c r="E1254" i="4"/>
  <c r="E253" i="4"/>
  <c r="B255" i="4"/>
  <c r="G254" i="4"/>
  <c r="D254" i="4"/>
  <c r="C1249" i="4"/>
  <c r="C254" i="4"/>
  <c r="F254" i="4"/>
  <c r="D1249" i="4"/>
  <c r="G1256" i="4"/>
  <c r="H253" i="4"/>
  <c r="E1255" i="4"/>
  <c r="E254" i="4"/>
  <c r="D1250" i="4"/>
  <c r="G255" i="4"/>
  <c r="C1250" i="4"/>
  <c r="C255" i="4"/>
  <c r="F255" i="4"/>
  <c r="D255" i="4"/>
  <c r="B256" i="4"/>
  <c r="E255" i="4"/>
  <c r="H254" i="4"/>
  <c r="G1257" i="4"/>
  <c r="E1256" i="4"/>
  <c r="B257" i="4"/>
  <c r="G256" i="4"/>
  <c r="D1251" i="4"/>
  <c r="D256" i="4"/>
  <c r="C1251" i="4"/>
  <c r="C256" i="4"/>
  <c r="F256" i="4"/>
  <c r="D257" i="4"/>
  <c r="C1252" i="4"/>
  <c r="C257" i="4"/>
  <c r="F257" i="4"/>
  <c r="G257" i="4"/>
  <c r="B258" i="4"/>
  <c r="D1252" i="4"/>
  <c r="E1257" i="4"/>
  <c r="G1258" i="4"/>
  <c r="H255" i="4"/>
  <c r="E256" i="4"/>
  <c r="G1259" i="4"/>
  <c r="E1258" i="4"/>
  <c r="H256" i="4"/>
  <c r="C1253" i="4"/>
  <c r="C258" i="4"/>
  <c r="F258" i="4"/>
  <c r="G258" i="4"/>
  <c r="D258" i="4"/>
  <c r="B259" i="4"/>
  <c r="D1253" i="4"/>
  <c r="E257" i="4"/>
  <c r="E1259" i="4"/>
  <c r="H257" i="4"/>
  <c r="G1260" i="4"/>
  <c r="E258" i="4"/>
  <c r="G259" i="4"/>
  <c r="D1254" i="4"/>
  <c r="B260" i="4"/>
  <c r="D259" i="4"/>
  <c r="C1254" i="4"/>
  <c r="C259" i="4"/>
  <c r="F259" i="4"/>
  <c r="H258" i="4"/>
  <c r="E1260" i="4"/>
  <c r="G1261" i="4"/>
  <c r="E259" i="4"/>
  <c r="D1255" i="4"/>
  <c r="G260" i="4"/>
  <c r="B261" i="4"/>
  <c r="D260" i="4"/>
  <c r="E260" i="4"/>
  <c r="C1255" i="4"/>
  <c r="C260" i="4"/>
  <c r="F260" i="4"/>
  <c r="B262" i="4"/>
  <c r="D1256" i="4"/>
  <c r="C1256" i="4"/>
  <c r="C261" i="4"/>
  <c r="F261" i="4"/>
  <c r="D261" i="4"/>
  <c r="G261" i="4"/>
  <c r="E1261" i="4"/>
  <c r="G1262" i="4"/>
  <c r="H259" i="4"/>
  <c r="H260" i="4"/>
  <c r="G1263" i="4"/>
  <c r="E1262" i="4"/>
  <c r="E261" i="4"/>
  <c r="C1257" i="4"/>
  <c r="C262" i="4"/>
  <c r="F262" i="4"/>
  <c r="G262" i="4"/>
  <c r="D262" i="4"/>
  <c r="D1257" i="4"/>
  <c r="B263" i="4"/>
  <c r="C1258" i="4"/>
  <c r="D1258" i="4"/>
  <c r="C263" i="4"/>
  <c r="F263" i="4"/>
  <c r="G263" i="4"/>
  <c r="B264" i="4"/>
  <c r="D263" i="4"/>
  <c r="E263" i="4"/>
  <c r="E262" i="4"/>
  <c r="H261" i="4"/>
  <c r="G1264" i="4"/>
  <c r="E1263" i="4"/>
  <c r="E1264" i="4"/>
  <c r="G1265" i="4"/>
  <c r="H262" i="4"/>
  <c r="D264" i="4"/>
  <c r="C1259" i="4"/>
  <c r="C264" i="4"/>
  <c r="F264" i="4"/>
  <c r="B265" i="4"/>
  <c r="D1259" i="4"/>
  <c r="G264" i="4"/>
  <c r="H263" i="4"/>
  <c r="E1265" i="4"/>
  <c r="G1266" i="4"/>
  <c r="E264" i="4"/>
  <c r="B266" i="4"/>
  <c r="D1260" i="4"/>
  <c r="C1260" i="4"/>
  <c r="C265" i="4"/>
  <c r="F265" i="4"/>
  <c r="G265" i="4"/>
  <c r="D265" i="4"/>
  <c r="E265" i="4"/>
  <c r="H264" i="4"/>
  <c r="G1267" i="4"/>
  <c r="E1266" i="4"/>
  <c r="B267" i="4"/>
  <c r="D266" i="4"/>
  <c r="G266" i="4"/>
  <c r="D1261" i="4"/>
  <c r="C1261" i="4"/>
  <c r="C266" i="4"/>
  <c r="F266" i="4"/>
  <c r="E266" i="4"/>
  <c r="D267" i="4"/>
  <c r="B268" i="4"/>
  <c r="C1262" i="4"/>
  <c r="C267" i="4"/>
  <c r="F267" i="4"/>
  <c r="G267" i="4"/>
  <c r="D1262" i="4"/>
  <c r="G1268" i="4"/>
  <c r="E1267" i="4"/>
  <c r="H265" i="4"/>
  <c r="D268" i="4"/>
  <c r="D1263" i="4"/>
  <c r="B269" i="4"/>
  <c r="C1263" i="4"/>
  <c r="C268" i="4"/>
  <c r="F268" i="4"/>
  <c r="G268" i="4"/>
  <c r="E267" i="4"/>
  <c r="G1269" i="4"/>
  <c r="H266" i="4"/>
  <c r="E1268" i="4"/>
  <c r="E1269" i="4"/>
  <c r="G1270" i="4"/>
  <c r="H267" i="4"/>
  <c r="C1264" i="4"/>
  <c r="C269" i="4"/>
  <c r="F269" i="4"/>
  <c r="D269" i="4"/>
  <c r="B270" i="4"/>
  <c r="D1264" i="4"/>
  <c r="G269" i="4"/>
  <c r="E268" i="4"/>
  <c r="B271" i="4"/>
  <c r="D1265" i="4"/>
  <c r="D270" i="4"/>
  <c r="G270" i="4"/>
  <c r="C1265" i="4"/>
  <c r="C270" i="4"/>
  <c r="F270" i="4"/>
  <c r="E1270" i="4"/>
  <c r="H268" i="4"/>
  <c r="G1271" i="4"/>
  <c r="E269" i="4"/>
  <c r="E270" i="4"/>
  <c r="D271" i="4"/>
  <c r="B272" i="4"/>
  <c r="D1266" i="4"/>
  <c r="G271" i="4"/>
  <c r="C1266" i="4"/>
  <c r="C271" i="4"/>
  <c r="F271" i="4"/>
  <c r="G1272" i="4"/>
  <c r="H269" i="4"/>
  <c r="E1271" i="4"/>
  <c r="C1267" i="4"/>
  <c r="G272" i="4"/>
  <c r="C272" i="4"/>
  <c r="F272" i="4"/>
  <c r="B273" i="4"/>
  <c r="D1267" i="4"/>
  <c r="D272" i="4"/>
  <c r="E272" i="4"/>
  <c r="E271" i="4"/>
  <c r="E1272" i="4"/>
  <c r="H270" i="4"/>
  <c r="G1273" i="4"/>
  <c r="H271" i="4"/>
  <c r="G1274" i="4"/>
  <c r="E1273" i="4"/>
  <c r="C273" i="4"/>
  <c r="F273" i="4"/>
  <c r="B274" i="4"/>
  <c r="D1268" i="4"/>
  <c r="G273" i="4"/>
  <c r="C1268" i="4"/>
  <c r="D273" i="4"/>
  <c r="G1275" i="4"/>
  <c r="E1274" i="4"/>
  <c r="H272" i="4"/>
  <c r="C1269" i="4"/>
  <c r="B275" i="4"/>
  <c r="D274" i="4"/>
  <c r="E274" i="4"/>
  <c r="D1269" i="4"/>
  <c r="C274" i="4"/>
  <c r="F274" i="4"/>
  <c r="G274" i="4"/>
  <c r="E273" i="4"/>
  <c r="E1275" i="4"/>
  <c r="H273" i="4"/>
  <c r="G1276" i="4"/>
  <c r="H274" i="4"/>
  <c r="G1277" i="4"/>
  <c r="E1276" i="4"/>
  <c r="C1270" i="4"/>
  <c r="C275" i="4"/>
  <c r="F275" i="4"/>
  <c r="D1270" i="4"/>
  <c r="G275" i="4"/>
  <c r="D275" i="4"/>
  <c r="B276" i="4"/>
  <c r="D1271" i="4"/>
  <c r="D276" i="4"/>
  <c r="G276" i="4"/>
  <c r="C1271" i="4"/>
  <c r="C276" i="4"/>
  <c r="F276" i="4"/>
  <c r="B277" i="4"/>
  <c r="E275" i="4"/>
  <c r="B278" i="4"/>
  <c r="C1272" i="4"/>
  <c r="D277" i="4"/>
  <c r="E277" i="4"/>
  <c r="G277" i="4"/>
  <c r="D1272" i="4"/>
  <c r="C277" i="4"/>
  <c r="F277" i="4"/>
  <c r="E276" i="4"/>
  <c r="G1278" i="4"/>
  <c r="E1277" i="4"/>
  <c r="H275" i="4"/>
  <c r="G1279" i="4"/>
  <c r="E1278" i="4"/>
  <c r="H276" i="4"/>
  <c r="E1279" i="4"/>
  <c r="G1280" i="4"/>
  <c r="H277" i="4"/>
  <c r="G278" i="4"/>
  <c r="C1273" i="4"/>
  <c r="C278" i="4"/>
  <c r="F278" i="4"/>
  <c r="B279" i="4"/>
  <c r="D1273" i="4"/>
  <c r="D278" i="4"/>
  <c r="D279" i="4"/>
  <c r="C1274" i="4"/>
  <c r="C279" i="4"/>
  <c r="F279" i="4"/>
  <c r="B280" i="4"/>
  <c r="G279" i="4"/>
  <c r="D1274" i="4"/>
  <c r="E278" i="4"/>
  <c r="E1280" i="4"/>
  <c r="G1281" i="4"/>
  <c r="H278" i="4"/>
  <c r="G280" i="4"/>
  <c r="C1275" i="4"/>
  <c r="C280" i="4"/>
  <c r="F280" i="4"/>
  <c r="D1275" i="4"/>
  <c r="D280" i="4"/>
  <c r="B281" i="4"/>
  <c r="E279" i="4"/>
  <c r="H279" i="4"/>
  <c r="G1282" i="4"/>
  <c r="E1281" i="4"/>
  <c r="B282" i="4"/>
  <c r="C1276" i="4"/>
  <c r="C281" i="4"/>
  <c r="F281" i="4"/>
  <c r="D281" i="4"/>
  <c r="G281" i="4"/>
  <c r="D1276" i="4"/>
  <c r="E280" i="4"/>
  <c r="E281" i="4"/>
  <c r="E1282" i="4"/>
  <c r="H280" i="4"/>
  <c r="G1283" i="4"/>
  <c r="D1277" i="4"/>
  <c r="D282" i="4"/>
  <c r="G282" i="4"/>
  <c r="B283" i="4"/>
  <c r="C1277" i="4"/>
  <c r="C282" i="4"/>
  <c r="F282" i="4"/>
  <c r="E282" i="4"/>
  <c r="B284" i="4"/>
  <c r="C1278" i="4"/>
  <c r="C283" i="4"/>
  <c r="F283" i="4"/>
  <c r="G283" i="4"/>
  <c r="D1278" i="4"/>
  <c r="D283" i="4"/>
  <c r="G1284" i="4"/>
  <c r="E1283" i="4"/>
  <c r="H281" i="4"/>
  <c r="C1279" i="4"/>
  <c r="D284" i="4"/>
  <c r="E284" i="4"/>
  <c r="C284" i="4"/>
  <c r="F284" i="4"/>
  <c r="B285" i="4"/>
  <c r="G284" i="4"/>
  <c r="D1279" i="4"/>
  <c r="G1285" i="4"/>
  <c r="E1284" i="4"/>
  <c r="H282" i="4"/>
  <c r="E283" i="4"/>
  <c r="E1286" i="4"/>
  <c r="H284" i="4"/>
  <c r="G1287" i="4"/>
  <c r="H283" i="4"/>
  <c r="G1286" i="4"/>
  <c r="E1285" i="4"/>
  <c r="D1280" i="4"/>
  <c r="G285" i="4"/>
  <c r="B286" i="4"/>
  <c r="C1280" i="4"/>
  <c r="C285" i="4"/>
  <c r="F285" i="4"/>
  <c r="D285" i="4"/>
  <c r="D1281" i="4"/>
  <c r="D286" i="4"/>
  <c r="C1281" i="4"/>
  <c r="C286" i="4"/>
  <c r="F286" i="4"/>
  <c r="B287" i="4"/>
  <c r="G286" i="4"/>
  <c r="E285" i="4"/>
  <c r="C1282" i="4"/>
  <c r="B288" i="4"/>
  <c r="D1282" i="4"/>
  <c r="D287" i="4"/>
  <c r="E287" i="4"/>
  <c r="C287" i="4"/>
  <c r="F287" i="4"/>
  <c r="G287" i="4"/>
  <c r="H285" i="4"/>
  <c r="E1287" i="4"/>
  <c r="G1288" i="4"/>
  <c r="E286" i="4"/>
  <c r="G1290" i="4"/>
  <c r="H287" i="4"/>
  <c r="E1289" i="4"/>
  <c r="C1283" i="4"/>
  <c r="C288" i="4"/>
  <c r="F288" i="4"/>
  <c r="G288" i="4"/>
  <c r="B289" i="4"/>
  <c r="D1283" i="4"/>
  <c r="D288" i="4"/>
  <c r="E1288" i="4"/>
  <c r="G1289" i="4"/>
  <c r="H286" i="4"/>
  <c r="D1284" i="4"/>
  <c r="C1284" i="4"/>
  <c r="C289" i="4"/>
  <c r="F289" i="4"/>
  <c r="B290" i="4"/>
  <c r="G289" i="4"/>
  <c r="D289" i="4"/>
  <c r="E288" i="4"/>
  <c r="E289" i="4"/>
  <c r="H288" i="4"/>
  <c r="E1290" i="4"/>
  <c r="G1291" i="4"/>
  <c r="D290" i="4"/>
  <c r="C1285" i="4"/>
  <c r="C290" i="4"/>
  <c r="F290" i="4"/>
  <c r="B291" i="4"/>
  <c r="D1285" i="4"/>
  <c r="G290" i="4"/>
  <c r="E290" i="4"/>
  <c r="G1292" i="4"/>
  <c r="E1291" i="4"/>
  <c r="H289" i="4"/>
  <c r="B292" i="4"/>
  <c r="C1286" i="4"/>
  <c r="C291" i="4"/>
  <c r="F291" i="4"/>
  <c r="D291" i="4"/>
  <c r="D1286" i="4"/>
  <c r="G291" i="4"/>
  <c r="D1287" i="4"/>
  <c r="D292" i="4"/>
  <c r="C1287" i="4"/>
  <c r="C292" i="4"/>
  <c r="F292" i="4"/>
  <c r="G292" i="4"/>
  <c r="B293" i="4"/>
  <c r="H290" i="4"/>
  <c r="G1293" i="4"/>
  <c r="E1292" i="4"/>
  <c r="E291" i="4"/>
  <c r="D293" i="4"/>
  <c r="C1288" i="4"/>
  <c r="C293" i="4"/>
  <c r="F293" i="4"/>
  <c r="B294" i="4"/>
  <c r="D1288" i="4"/>
  <c r="G293" i="4"/>
  <c r="E1293" i="4"/>
  <c r="H291" i="4"/>
  <c r="G1294" i="4"/>
  <c r="E292" i="4"/>
  <c r="D1289" i="4"/>
  <c r="D294" i="4"/>
  <c r="G294" i="4"/>
  <c r="C1289" i="4"/>
  <c r="C294" i="4"/>
  <c r="F294" i="4"/>
  <c r="B295" i="4"/>
  <c r="E293" i="4"/>
  <c r="G1295" i="4"/>
  <c r="H292" i="4"/>
  <c r="E1294" i="4"/>
  <c r="G1296" i="4"/>
  <c r="H293" i="4"/>
  <c r="E1295" i="4"/>
  <c r="G295" i="4"/>
  <c r="D1290" i="4"/>
  <c r="D295" i="4"/>
  <c r="C1290" i="4"/>
  <c r="C295" i="4"/>
  <c r="F295" i="4"/>
  <c r="B296" i="4"/>
  <c r="E294" i="4"/>
  <c r="E295" i="4"/>
  <c r="E1296" i="4"/>
  <c r="H294" i="4"/>
  <c r="G1297" i="4"/>
  <c r="B297" i="4"/>
  <c r="G296" i="4"/>
  <c r="D296" i="4"/>
  <c r="D1291" i="4"/>
  <c r="C1291" i="4"/>
  <c r="C296" i="4"/>
  <c r="F296" i="4"/>
  <c r="D1292" i="4"/>
  <c r="C1292" i="4"/>
  <c r="C297" i="4"/>
  <c r="F297" i="4"/>
  <c r="G297" i="4"/>
  <c r="D297" i="4"/>
  <c r="B298" i="4"/>
  <c r="E296" i="4"/>
  <c r="E1297" i="4"/>
  <c r="H295" i="4"/>
  <c r="G1298" i="4"/>
  <c r="E1298" i="4"/>
  <c r="H296" i="4"/>
  <c r="G1299" i="4"/>
  <c r="C1293" i="4"/>
  <c r="C298" i="4"/>
  <c r="F298" i="4"/>
  <c r="D1293" i="4"/>
  <c r="D298" i="4"/>
  <c r="G298" i="4"/>
  <c r="B299" i="4"/>
  <c r="E297" i="4"/>
  <c r="H297" i="4"/>
  <c r="G1300" i="4"/>
  <c r="E1299" i="4"/>
  <c r="E298" i="4"/>
  <c r="B300" i="4"/>
  <c r="D299" i="4"/>
  <c r="C1294" i="4"/>
  <c r="C299" i="4"/>
  <c r="F299" i="4"/>
  <c r="G299" i="4"/>
  <c r="D1294" i="4"/>
  <c r="D300" i="4"/>
  <c r="D1295" i="4"/>
  <c r="G300" i="4"/>
  <c r="B301" i="4"/>
  <c r="C1295" i="4"/>
  <c r="C300" i="4"/>
  <c r="F300" i="4"/>
  <c r="E299" i="4"/>
  <c r="G1301" i="4"/>
  <c r="H298" i="4"/>
  <c r="E1300" i="4"/>
  <c r="H299" i="4"/>
  <c r="E1301" i="4"/>
  <c r="G1302" i="4"/>
  <c r="E300" i="4"/>
  <c r="G301" i="4"/>
  <c r="C1296" i="4"/>
  <c r="C301" i="4"/>
  <c r="F301" i="4"/>
  <c r="D301" i="4"/>
  <c r="D1296" i="4"/>
  <c r="B302" i="4"/>
  <c r="E301" i="4"/>
  <c r="H300" i="4"/>
  <c r="G1303" i="4"/>
  <c r="E1302" i="4"/>
  <c r="D302" i="4"/>
  <c r="D1297" i="4"/>
  <c r="C1297" i="4"/>
  <c r="C302" i="4"/>
  <c r="F302" i="4"/>
  <c r="G302" i="4"/>
  <c r="B303" i="4"/>
  <c r="D1298" i="4"/>
  <c r="B304" i="4"/>
  <c r="D303" i="4"/>
  <c r="C1298" i="4"/>
  <c r="C303" i="4"/>
  <c r="F303" i="4"/>
  <c r="G303" i="4"/>
  <c r="G1304" i="4"/>
  <c r="E1303" i="4"/>
  <c r="H301" i="4"/>
  <c r="E302" i="4"/>
  <c r="H302" i="4"/>
  <c r="G1305" i="4"/>
  <c r="E1304" i="4"/>
  <c r="B305" i="4"/>
  <c r="D1299" i="4"/>
  <c r="D304" i="4"/>
  <c r="C1299" i="4"/>
  <c r="C304" i="4"/>
  <c r="F304" i="4"/>
  <c r="G304" i="4"/>
  <c r="E303" i="4"/>
  <c r="E1305" i="4"/>
  <c r="G1306" i="4"/>
  <c r="H303" i="4"/>
  <c r="E304" i="4"/>
  <c r="D305" i="4"/>
  <c r="D1300" i="4"/>
  <c r="G305" i="4"/>
  <c r="C1300" i="4"/>
  <c r="C305" i="4"/>
  <c r="F305" i="4"/>
  <c r="B306" i="4"/>
  <c r="E305" i="4"/>
  <c r="H304" i="4"/>
  <c r="E1306" i="4"/>
  <c r="G1307" i="4"/>
  <c r="D1301" i="4"/>
  <c r="D306" i="4"/>
  <c r="B307" i="4"/>
  <c r="G306" i="4"/>
  <c r="C1301" i="4"/>
  <c r="C306" i="4"/>
  <c r="F306" i="4"/>
  <c r="E306" i="4"/>
  <c r="H305" i="4"/>
  <c r="E1307" i="4"/>
  <c r="G1308" i="4"/>
  <c r="G307" i="4"/>
  <c r="C1302" i="4"/>
  <c r="C307" i="4"/>
  <c r="F307" i="4"/>
  <c r="D1302" i="4"/>
  <c r="D307" i="4"/>
  <c r="B308" i="4"/>
  <c r="G308" i="4"/>
  <c r="B309" i="4"/>
  <c r="D308" i="4"/>
  <c r="D1303" i="4"/>
  <c r="C1303" i="4"/>
  <c r="C308" i="4"/>
  <c r="F308" i="4"/>
  <c r="H306" i="4"/>
  <c r="E1308" i="4"/>
  <c r="G1309" i="4"/>
  <c r="E307" i="4"/>
  <c r="E308" i="4"/>
  <c r="G309" i="4"/>
  <c r="D309" i="4"/>
  <c r="B310" i="4"/>
  <c r="D1304" i="4"/>
  <c r="C1304" i="4"/>
  <c r="C309" i="4"/>
  <c r="F309" i="4"/>
  <c r="E1309" i="4"/>
  <c r="G1310" i="4"/>
  <c r="H307" i="4"/>
  <c r="D310" i="4"/>
  <c r="G310" i="4"/>
  <c r="B311" i="4"/>
  <c r="D1305" i="4"/>
  <c r="C1305" i="4"/>
  <c r="C310" i="4"/>
  <c r="F310" i="4"/>
  <c r="H308" i="4"/>
  <c r="E1310" i="4"/>
  <c r="G1311" i="4"/>
  <c r="E309" i="4"/>
  <c r="E310" i="4"/>
  <c r="D311" i="4"/>
  <c r="C1306" i="4"/>
  <c r="C311" i="4"/>
  <c r="F311" i="4"/>
  <c r="D1306" i="4"/>
  <c r="B312" i="4"/>
  <c r="G311" i="4"/>
  <c r="G1312" i="4"/>
  <c r="H309" i="4"/>
  <c r="E1311" i="4"/>
  <c r="C1307" i="4"/>
  <c r="G312" i="4"/>
  <c r="B313" i="4"/>
  <c r="D312" i="4"/>
  <c r="E312" i="4"/>
  <c r="C312" i="4"/>
  <c r="F312" i="4"/>
  <c r="D1307" i="4"/>
  <c r="E311" i="4"/>
  <c r="E1312" i="4"/>
  <c r="G1313" i="4"/>
  <c r="H310" i="4"/>
  <c r="H311" i="4"/>
  <c r="G1314" i="4"/>
  <c r="E1313" i="4"/>
  <c r="D1308" i="4"/>
  <c r="B314" i="4"/>
  <c r="D313" i="4"/>
  <c r="G313" i="4"/>
  <c r="C1308" i="4"/>
  <c r="C313" i="4"/>
  <c r="F313" i="4"/>
  <c r="H312" i="4"/>
  <c r="G1315" i="4"/>
  <c r="E1314" i="4"/>
  <c r="E313" i="4"/>
  <c r="G314" i="4"/>
  <c r="D1309" i="4"/>
  <c r="C1309" i="4"/>
  <c r="C314" i="4"/>
  <c r="F314" i="4"/>
  <c r="B315" i="4"/>
  <c r="D314" i="4"/>
  <c r="E314" i="4"/>
  <c r="G315" i="4"/>
  <c r="D1310" i="4"/>
  <c r="B316" i="4"/>
  <c r="C1310" i="4"/>
  <c r="C315" i="4"/>
  <c r="F315" i="4"/>
  <c r="D315" i="4"/>
  <c r="E1315" i="4"/>
  <c r="G1316" i="4"/>
  <c r="H313" i="4"/>
  <c r="G1317" i="4"/>
  <c r="H314" i="4"/>
  <c r="E1316" i="4"/>
  <c r="E315" i="4"/>
  <c r="D1311" i="4"/>
  <c r="D316" i="4"/>
  <c r="C1311" i="4"/>
  <c r="C316" i="4"/>
  <c r="F316" i="4"/>
  <c r="B317" i="4"/>
  <c r="G316" i="4"/>
  <c r="E316" i="4"/>
  <c r="E1317" i="4"/>
  <c r="G1318" i="4"/>
  <c r="H315" i="4"/>
  <c r="B318" i="4"/>
  <c r="G317" i="4"/>
  <c r="D317" i="4"/>
  <c r="C1312" i="4"/>
  <c r="C317" i="4"/>
  <c r="F317" i="4"/>
  <c r="D1312" i="4"/>
  <c r="C1313" i="4"/>
  <c r="G318" i="4"/>
  <c r="B319" i="4"/>
  <c r="C318" i="4"/>
  <c r="F318" i="4"/>
  <c r="D318" i="4"/>
  <c r="E318" i="4"/>
  <c r="D1313" i="4"/>
  <c r="E317" i="4"/>
  <c r="H316" i="4"/>
  <c r="E1318" i="4"/>
  <c r="G1319" i="4"/>
  <c r="E1319" i="4"/>
  <c r="G1320" i="4"/>
  <c r="H317" i="4"/>
  <c r="G319" i="4"/>
  <c r="B320" i="4"/>
  <c r="C1314" i="4"/>
  <c r="C319" i="4"/>
  <c r="F319" i="4"/>
  <c r="D319" i="4"/>
  <c r="D1314" i="4"/>
  <c r="G1321" i="4"/>
  <c r="H318" i="4"/>
  <c r="E1320" i="4"/>
  <c r="E319" i="4"/>
  <c r="G320" i="4"/>
  <c r="D320" i="4"/>
  <c r="C1315" i="4"/>
  <c r="C320" i="4"/>
  <c r="F320" i="4"/>
  <c r="B321" i="4"/>
  <c r="D1315" i="4"/>
  <c r="C1316" i="4"/>
  <c r="D321" i="4"/>
  <c r="E321" i="4"/>
  <c r="C321" i="4"/>
  <c r="F321" i="4"/>
  <c r="B322" i="4"/>
  <c r="G321" i="4"/>
  <c r="D1316" i="4"/>
  <c r="E320" i="4"/>
  <c r="G1322" i="4"/>
  <c r="H319" i="4"/>
  <c r="E1321" i="4"/>
  <c r="G1323" i="4"/>
  <c r="H320" i="4"/>
  <c r="E1322" i="4"/>
  <c r="E1323" i="4"/>
  <c r="G1324" i="4"/>
  <c r="H321" i="4"/>
  <c r="C322" i="4"/>
  <c r="F322" i="4"/>
  <c r="D322" i="4"/>
  <c r="C1317" i="4"/>
  <c r="G322" i="4"/>
  <c r="B323" i="4"/>
  <c r="D1317" i="4"/>
  <c r="B324" i="4"/>
  <c r="D1318" i="4"/>
  <c r="D323" i="4"/>
  <c r="G323" i="4"/>
  <c r="C1318" i="4"/>
  <c r="C323" i="4"/>
  <c r="F323" i="4"/>
  <c r="E322" i="4"/>
  <c r="H322" i="4"/>
  <c r="E1324" i="4"/>
  <c r="G1325" i="4"/>
  <c r="E323" i="4"/>
  <c r="G324" i="4"/>
  <c r="C1319" i="4"/>
  <c r="C324" i="4"/>
  <c r="F324" i="4"/>
  <c r="B325" i="4"/>
  <c r="D1319" i="4"/>
  <c r="D324" i="4"/>
  <c r="H323" i="4"/>
  <c r="G1326" i="4"/>
  <c r="E1325" i="4"/>
  <c r="E324" i="4"/>
  <c r="D1320" i="4"/>
  <c r="G325" i="4"/>
  <c r="D325" i="4"/>
  <c r="B326" i="4"/>
  <c r="C1320" i="4"/>
  <c r="C325" i="4"/>
  <c r="F325" i="4"/>
  <c r="G1327" i="4"/>
  <c r="E1326" i="4"/>
  <c r="H324" i="4"/>
  <c r="D1321" i="4"/>
  <c r="G326" i="4"/>
  <c r="C1321" i="4"/>
  <c r="C326" i="4"/>
  <c r="F326" i="4"/>
  <c r="B327" i="4"/>
  <c r="D326" i="4"/>
  <c r="E325" i="4"/>
  <c r="G1328" i="4"/>
  <c r="E1327" i="4"/>
  <c r="H325" i="4"/>
  <c r="E326" i="4"/>
  <c r="D327" i="4"/>
  <c r="B328" i="4"/>
  <c r="G327" i="4"/>
  <c r="D1322" i="4"/>
  <c r="C1322" i="4"/>
  <c r="C327" i="4"/>
  <c r="F327" i="4"/>
  <c r="G1329" i="4"/>
  <c r="H326" i="4"/>
  <c r="E1328" i="4"/>
  <c r="C1323" i="4"/>
  <c r="C328" i="4"/>
  <c r="F328" i="4"/>
  <c r="G328" i="4"/>
  <c r="D1323" i="4"/>
  <c r="D328" i="4"/>
  <c r="B329" i="4"/>
  <c r="E327" i="4"/>
  <c r="E328" i="4"/>
  <c r="E1329" i="4"/>
  <c r="G1330" i="4"/>
  <c r="H327" i="4"/>
  <c r="D329" i="4"/>
  <c r="C1324" i="4"/>
  <c r="C329" i="4"/>
  <c r="F329" i="4"/>
  <c r="D1324" i="4"/>
  <c r="G329" i="4"/>
  <c r="B330" i="4"/>
  <c r="E329" i="4"/>
  <c r="D1325" i="4"/>
  <c r="D330" i="4"/>
  <c r="G330" i="4"/>
  <c r="C1325" i="4"/>
  <c r="C330" i="4"/>
  <c r="F330" i="4"/>
  <c r="B331" i="4"/>
  <c r="H328" i="4"/>
  <c r="E1330" i="4"/>
  <c r="G1331" i="4"/>
  <c r="D1326" i="4"/>
  <c r="D331" i="4"/>
  <c r="B332" i="4"/>
  <c r="G331" i="4"/>
  <c r="C1326" i="4"/>
  <c r="C331" i="4"/>
  <c r="F331" i="4"/>
  <c r="H329" i="4"/>
  <c r="E1331" i="4"/>
  <c r="G1332" i="4"/>
  <c r="E330" i="4"/>
  <c r="G1333" i="4"/>
  <c r="H330" i="4"/>
  <c r="E1332" i="4"/>
  <c r="G332" i="4"/>
  <c r="D332" i="4"/>
  <c r="E332" i="4"/>
  <c r="B333" i="4"/>
  <c r="C332" i="4"/>
  <c r="F332" i="4"/>
  <c r="D1327" i="4"/>
  <c r="C1327" i="4"/>
  <c r="E331" i="4"/>
  <c r="H332" i="4"/>
  <c r="G1335" i="4"/>
  <c r="E1334" i="4"/>
  <c r="H331" i="4"/>
  <c r="G1334" i="4"/>
  <c r="E1333" i="4"/>
  <c r="B334" i="4"/>
  <c r="C1328" i="4"/>
  <c r="C333" i="4"/>
  <c r="F333" i="4"/>
  <c r="D333" i="4"/>
  <c r="D1328" i="4"/>
  <c r="G333" i="4"/>
  <c r="G334" i="4"/>
  <c r="B335" i="4"/>
  <c r="D334" i="4"/>
  <c r="C1329" i="4"/>
  <c r="C334" i="4"/>
  <c r="F334" i="4"/>
  <c r="D1329" i="4"/>
  <c r="E333" i="4"/>
  <c r="E334" i="4"/>
  <c r="D335" i="4"/>
  <c r="G335" i="4"/>
  <c r="C1330" i="4"/>
  <c r="C335" i="4"/>
  <c r="F335" i="4"/>
  <c r="B336" i="4"/>
  <c r="D1330" i="4"/>
  <c r="H333" i="4"/>
  <c r="E1335" i="4"/>
  <c r="G1336" i="4"/>
  <c r="C1331" i="4"/>
  <c r="C336" i="4"/>
  <c r="F336" i="4"/>
  <c r="D1331" i="4"/>
  <c r="B337" i="4"/>
  <c r="D336" i="4"/>
  <c r="E336" i="4"/>
  <c r="G336" i="4"/>
  <c r="H334" i="4"/>
  <c r="G1337" i="4"/>
  <c r="E1336" i="4"/>
  <c r="E335" i="4"/>
  <c r="E1338" i="4"/>
  <c r="G1339" i="4"/>
  <c r="H336" i="4"/>
  <c r="D1332" i="4"/>
  <c r="D337" i="4"/>
  <c r="C1332" i="4"/>
  <c r="C337" i="4"/>
  <c r="F337" i="4"/>
  <c r="G337" i="4"/>
  <c r="B338" i="4"/>
  <c r="G1338" i="4"/>
  <c r="E1337" i="4"/>
  <c r="H335" i="4"/>
  <c r="E337" i="4"/>
  <c r="D338" i="4"/>
  <c r="G338" i="4"/>
  <c r="B339" i="4"/>
  <c r="D1333" i="4"/>
  <c r="C1333" i="4"/>
  <c r="C338" i="4"/>
  <c r="F338" i="4"/>
  <c r="B340" i="4"/>
  <c r="D1334" i="4"/>
  <c r="C1334" i="4"/>
  <c r="C339" i="4"/>
  <c r="F339" i="4"/>
  <c r="D339" i="4"/>
  <c r="G339" i="4"/>
  <c r="H337" i="4"/>
  <c r="E1339" i="4"/>
  <c r="G1340" i="4"/>
  <c r="E338" i="4"/>
  <c r="E339" i="4"/>
  <c r="E1340" i="4"/>
  <c r="H338" i="4"/>
  <c r="G1341" i="4"/>
  <c r="D1335" i="4"/>
  <c r="G340" i="4"/>
  <c r="D340" i="4"/>
  <c r="B341" i="4"/>
  <c r="C1335" i="4"/>
  <c r="C340" i="4"/>
  <c r="F340" i="4"/>
  <c r="D341" i="4"/>
  <c r="B342" i="4"/>
  <c r="D1336" i="4"/>
  <c r="C1336" i="4"/>
  <c r="C341" i="4"/>
  <c r="F341" i="4"/>
  <c r="G341" i="4"/>
  <c r="G1342" i="4"/>
  <c r="H339" i="4"/>
  <c r="E1341" i="4"/>
  <c r="E340" i="4"/>
  <c r="B343" i="4"/>
  <c r="G342" i="4"/>
  <c r="C1337" i="4"/>
  <c r="C342" i="4"/>
  <c r="F342" i="4"/>
  <c r="D342" i="4"/>
  <c r="D1337" i="4"/>
  <c r="E341" i="4"/>
  <c r="E1342" i="4"/>
  <c r="H340" i="4"/>
  <c r="G1343" i="4"/>
  <c r="H341" i="4"/>
  <c r="E1343" i="4"/>
  <c r="G1344" i="4"/>
  <c r="E342" i="4"/>
  <c r="D343" i="4"/>
  <c r="C1338" i="4"/>
  <c r="C343" i="4"/>
  <c r="F343" i="4"/>
  <c r="G343" i="4"/>
  <c r="B344" i="4"/>
  <c r="D1338" i="4"/>
  <c r="E1344" i="4"/>
  <c r="H342" i="4"/>
  <c r="G1345" i="4"/>
  <c r="D344" i="4"/>
  <c r="B345" i="4"/>
  <c r="G344" i="4"/>
  <c r="C1339" i="4"/>
  <c r="C344" i="4"/>
  <c r="F344" i="4"/>
  <c r="D1339" i="4"/>
  <c r="E343" i="4"/>
  <c r="C1340" i="4"/>
  <c r="C345" i="4"/>
  <c r="F345" i="4"/>
  <c r="G345" i="4"/>
  <c r="B346" i="4"/>
  <c r="D1340" i="4"/>
  <c r="D345" i="4"/>
  <c r="E344" i="4"/>
  <c r="H343" i="4"/>
  <c r="G1346" i="4"/>
  <c r="E1345" i="4"/>
  <c r="G1347" i="4"/>
  <c r="E1346" i="4"/>
  <c r="H344" i="4"/>
  <c r="C1341" i="4"/>
  <c r="C346" i="4"/>
  <c r="F346" i="4"/>
  <c r="D346" i="4"/>
  <c r="G346" i="4"/>
  <c r="B347" i="4"/>
  <c r="D1341" i="4"/>
  <c r="E345" i="4"/>
  <c r="B348" i="4"/>
  <c r="D1342" i="4"/>
  <c r="D347" i="4"/>
  <c r="G347" i="4"/>
  <c r="C1342" i="4"/>
  <c r="C347" i="4"/>
  <c r="F347" i="4"/>
  <c r="H345" i="4"/>
  <c r="G1348" i="4"/>
  <c r="E1347" i="4"/>
  <c r="E346" i="4"/>
  <c r="E347" i="4"/>
  <c r="D348" i="4"/>
  <c r="C1343" i="4"/>
  <c r="C348" i="4"/>
  <c r="F348" i="4"/>
  <c r="D1343" i="4"/>
  <c r="B349" i="4"/>
  <c r="G348" i="4"/>
  <c r="H346" i="4"/>
  <c r="E1348" i="4"/>
  <c r="G1349" i="4"/>
  <c r="D1344" i="4"/>
  <c r="G349" i="4"/>
  <c r="C1344" i="4"/>
  <c r="C349" i="4"/>
  <c r="F349" i="4"/>
  <c r="D349" i="4"/>
  <c r="B350" i="4"/>
  <c r="G1350" i="4"/>
  <c r="H347" i="4"/>
  <c r="E1349" i="4"/>
  <c r="E348" i="4"/>
  <c r="D350" i="4"/>
  <c r="D1345" i="4"/>
  <c r="C1345" i="4"/>
  <c r="C350" i="4"/>
  <c r="F350" i="4"/>
  <c r="G350" i="4"/>
  <c r="B351" i="4"/>
  <c r="E1350" i="4"/>
  <c r="H348" i="4"/>
  <c r="G1351" i="4"/>
  <c r="E349" i="4"/>
  <c r="B352" i="4"/>
  <c r="C1346" i="4"/>
  <c r="C351" i="4"/>
  <c r="F351" i="4"/>
  <c r="D1346" i="4"/>
  <c r="G351" i="4"/>
  <c r="D351" i="4"/>
  <c r="H349" i="4"/>
  <c r="E1351" i="4"/>
  <c r="G1352" i="4"/>
  <c r="E350" i="4"/>
  <c r="E351" i="4"/>
  <c r="G1353" i="4"/>
  <c r="H350" i="4"/>
  <c r="E1352" i="4"/>
  <c r="G352" i="4"/>
  <c r="C1347" i="4"/>
  <c r="C352" i="4"/>
  <c r="F352" i="4"/>
  <c r="B353" i="4"/>
  <c r="D352" i="4"/>
  <c r="D1347" i="4"/>
  <c r="D1348" i="4"/>
  <c r="G353" i="4"/>
  <c r="D353" i="4"/>
  <c r="B354" i="4"/>
  <c r="C1348" i="4"/>
  <c r="C353" i="4"/>
  <c r="F353" i="4"/>
  <c r="H351" i="4"/>
  <c r="E1353" i="4"/>
  <c r="G1354" i="4"/>
  <c r="E352" i="4"/>
  <c r="C1349" i="4"/>
  <c r="D354" i="4"/>
  <c r="E354" i="4"/>
  <c r="C354" i="4"/>
  <c r="F354" i="4"/>
  <c r="G354" i="4"/>
  <c r="D1349" i="4"/>
  <c r="B355" i="4"/>
  <c r="H352" i="4"/>
  <c r="G1355" i="4"/>
  <c r="E1354" i="4"/>
  <c r="E353" i="4"/>
  <c r="B356" i="4"/>
  <c r="D355" i="4"/>
  <c r="C1350" i="4"/>
  <c r="C355" i="4"/>
  <c r="F355" i="4"/>
  <c r="D1350" i="4"/>
  <c r="G355" i="4"/>
  <c r="H354" i="4"/>
  <c r="G1357" i="4"/>
  <c r="E1356" i="4"/>
  <c r="H353" i="4"/>
  <c r="E1355" i="4"/>
  <c r="G1356" i="4"/>
  <c r="D1351" i="4"/>
  <c r="G356" i="4"/>
  <c r="C1351" i="4"/>
  <c r="C356" i="4"/>
  <c r="F356" i="4"/>
  <c r="B357" i="4"/>
  <c r="D356" i="4"/>
  <c r="E355" i="4"/>
  <c r="E356" i="4"/>
  <c r="G357" i="4"/>
  <c r="C1352" i="4"/>
  <c r="C357" i="4"/>
  <c r="F357" i="4"/>
  <c r="D357" i="4"/>
  <c r="B358" i="4"/>
  <c r="D1352" i="4"/>
  <c r="H355" i="4"/>
  <c r="G1358" i="4"/>
  <c r="E1357" i="4"/>
  <c r="D1353" i="4"/>
  <c r="D358" i="4"/>
  <c r="G358" i="4"/>
  <c r="B359" i="4"/>
  <c r="C1353" i="4"/>
  <c r="C358" i="4"/>
  <c r="F358" i="4"/>
  <c r="H356" i="4"/>
  <c r="E1358" i="4"/>
  <c r="G1359" i="4"/>
  <c r="E357" i="4"/>
  <c r="G359" i="4"/>
  <c r="B360" i="4"/>
  <c r="C1354" i="4"/>
  <c r="C359" i="4"/>
  <c r="F359" i="4"/>
  <c r="D1354" i="4"/>
  <c r="D359" i="4"/>
  <c r="H357" i="4"/>
  <c r="E1359" i="4"/>
  <c r="G1360" i="4"/>
  <c r="E358" i="4"/>
  <c r="C1355" i="4"/>
  <c r="B361" i="4"/>
  <c r="D360" i="4"/>
  <c r="E360" i="4"/>
  <c r="D1355" i="4"/>
  <c r="C360" i="4"/>
  <c r="F360" i="4"/>
  <c r="G360" i="4"/>
  <c r="E359" i="4"/>
  <c r="E1360" i="4"/>
  <c r="G1361" i="4"/>
  <c r="H358" i="4"/>
  <c r="G1363" i="4"/>
  <c r="H360" i="4"/>
  <c r="E1362" i="4"/>
  <c r="D361" i="4"/>
  <c r="G361" i="4"/>
  <c r="D1356" i="4"/>
  <c r="B362" i="4"/>
  <c r="C1356" i="4"/>
  <c r="C361" i="4"/>
  <c r="F361" i="4"/>
  <c r="E1361" i="4"/>
  <c r="H359" i="4"/>
  <c r="G1362" i="4"/>
  <c r="D1357" i="4"/>
  <c r="G362" i="4"/>
  <c r="D362" i="4"/>
  <c r="B363" i="4"/>
  <c r="C1357" i="4"/>
  <c r="C362" i="4"/>
  <c r="F362" i="4"/>
  <c r="E361" i="4"/>
  <c r="G363" i="4"/>
  <c r="C1358" i="4"/>
  <c r="C363" i="4"/>
  <c r="F363" i="4"/>
  <c r="D1358" i="4"/>
  <c r="D363" i="4"/>
  <c r="B364" i="4"/>
  <c r="G1364" i="4"/>
  <c r="E1363" i="4"/>
  <c r="H361" i="4"/>
  <c r="E362" i="4"/>
  <c r="D364" i="4"/>
  <c r="C1359" i="4"/>
  <c r="C364" i="4"/>
  <c r="F364" i="4"/>
  <c r="G364" i="4"/>
  <c r="B365" i="4"/>
  <c r="D1359" i="4"/>
  <c r="G1365" i="4"/>
  <c r="E1364" i="4"/>
  <c r="H362" i="4"/>
  <c r="E363" i="4"/>
  <c r="E364" i="4"/>
  <c r="G365" i="4"/>
  <c r="B366" i="4"/>
  <c r="D1360" i="4"/>
  <c r="C1360" i="4"/>
  <c r="C365" i="4"/>
  <c r="F365" i="4"/>
  <c r="D365" i="4"/>
  <c r="G1366" i="4"/>
  <c r="E1365" i="4"/>
  <c r="H363" i="4"/>
  <c r="E365" i="4"/>
  <c r="C1361" i="4"/>
  <c r="D366" i="4"/>
  <c r="E366" i="4"/>
  <c r="B367" i="4"/>
  <c r="C366" i="4"/>
  <c r="F366" i="4"/>
  <c r="D1361" i="4"/>
  <c r="G366" i="4"/>
  <c r="G1367" i="4"/>
  <c r="E1366" i="4"/>
  <c r="H364" i="4"/>
  <c r="D1362" i="4"/>
  <c r="D367" i="4"/>
  <c r="C1362" i="4"/>
  <c r="C367" i="4"/>
  <c r="F367" i="4"/>
  <c r="G367" i="4"/>
  <c r="B368" i="4"/>
  <c r="H366" i="4"/>
  <c r="G1369" i="4"/>
  <c r="E1368" i="4"/>
  <c r="E1367" i="4"/>
  <c r="G1368" i="4"/>
  <c r="H365" i="4"/>
  <c r="G368" i="4"/>
  <c r="B369" i="4"/>
  <c r="C1363" i="4"/>
  <c r="C368" i="4"/>
  <c r="F368" i="4"/>
  <c r="D368" i="4"/>
  <c r="D1363" i="4"/>
  <c r="E367" i="4"/>
  <c r="E368" i="4"/>
  <c r="G369" i="4"/>
  <c r="D369" i="4"/>
  <c r="B370" i="4"/>
  <c r="D1364" i="4"/>
  <c r="C1364" i="4"/>
  <c r="C369" i="4"/>
  <c r="F369" i="4"/>
  <c r="G1370" i="4"/>
  <c r="H367" i="4"/>
  <c r="E1369" i="4"/>
  <c r="E369" i="4"/>
  <c r="E1370" i="4"/>
  <c r="G1371" i="4"/>
  <c r="H368" i="4"/>
  <c r="C1365" i="4"/>
  <c r="C370" i="4"/>
  <c r="F370" i="4"/>
  <c r="D1365" i="4"/>
  <c r="D370" i="4"/>
  <c r="G370" i="4"/>
  <c r="B371" i="4"/>
  <c r="B372" i="4"/>
  <c r="D371" i="4"/>
  <c r="D1366" i="4"/>
  <c r="C1366" i="4"/>
  <c r="C371" i="4"/>
  <c r="F371" i="4"/>
  <c r="G371" i="4"/>
  <c r="E1371" i="4"/>
  <c r="G1372" i="4"/>
  <c r="H369" i="4"/>
  <c r="E370" i="4"/>
  <c r="E371" i="4"/>
  <c r="G372" i="4"/>
  <c r="C1367" i="4"/>
  <c r="C372" i="4"/>
  <c r="F372" i="4"/>
  <c r="D372" i="4"/>
  <c r="B373" i="4"/>
  <c r="D1367" i="4"/>
  <c r="G1373" i="4"/>
  <c r="E1372" i="4"/>
  <c r="H370" i="4"/>
  <c r="E372" i="4"/>
  <c r="G373" i="4"/>
  <c r="C1368" i="4"/>
  <c r="C373" i="4"/>
  <c r="F373" i="4"/>
  <c r="D373" i="4"/>
  <c r="B374" i="4"/>
  <c r="D1368" i="4"/>
  <c r="H371" i="4"/>
  <c r="E1373" i="4"/>
  <c r="G1374" i="4"/>
  <c r="C1369" i="4"/>
  <c r="B375" i="4"/>
  <c r="D1369" i="4"/>
  <c r="C374" i="4"/>
  <c r="F374" i="4"/>
  <c r="G374" i="4"/>
  <c r="D374" i="4"/>
  <c r="E374" i="4"/>
  <c r="E373" i="4"/>
  <c r="E1374" i="4"/>
  <c r="G1375" i="4"/>
  <c r="H372" i="4"/>
  <c r="H373" i="4"/>
  <c r="G1376" i="4"/>
  <c r="E1375" i="4"/>
  <c r="E1376" i="4"/>
  <c r="H374" i="4"/>
  <c r="G1377" i="4"/>
  <c r="D1370" i="4"/>
  <c r="B376" i="4"/>
  <c r="D375" i="4"/>
  <c r="G375" i="4"/>
  <c r="C1370" i="4"/>
  <c r="C375" i="4"/>
  <c r="F375" i="4"/>
  <c r="E375" i="4"/>
  <c r="D1371" i="4"/>
  <c r="D376" i="4"/>
  <c r="G376" i="4"/>
  <c r="B377" i="4"/>
  <c r="C1371" i="4"/>
  <c r="C376" i="4"/>
  <c r="F376" i="4"/>
  <c r="C1372" i="4"/>
  <c r="C377" i="4"/>
  <c r="F377" i="4"/>
  <c r="G377" i="4"/>
  <c r="B378" i="4"/>
  <c r="D1372" i="4"/>
  <c r="D377" i="4"/>
  <c r="E377" i="4"/>
  <c r="E376" i="4"/>
  <c r="E1377" i="4"/>
  <c r="G1378" i="4"/>
  <c r="H375" i="4"/>
  <c r="G1379" i="4"/>
  <c r="H376" i="4"/>
  <c r="E1378" i="4"/>
  <c r="D378" i="4"/>
  <c r="E378" i="4"/>
  <c r="C378" i="4"/>
  <c r="F378" i="4"/>
  <c r="G378" i="4"/>
  <c r="B379" i="4"/>
  <c r="D1373" i="4"/>
  <c r="C1373" i="4"/>
  <c r="E1379" i="4"/>
  <c r="H377" i="4"/>
  <c r="G1380" i="4"/>
  <c r="B380" i="4"/>
  <c r="C1374" i="4"/>
  <c r="C379" i="4"/>
  <c r="F379" i="4"/>
  <c r="D1374" i="4"/>
  <c r="G379" i="4"/>
  <c r="D379" i="4"/>
  <c r="E1380" i="4"/>
  <c r="H378" i="4"/>
  <c r="G1381" i="4"/>
  <c r="D380" i="4"/>
  <c r="B381" i="4"/>
  <c r="C1375" i="4"/>
  <c r="C380" i="4"/>
  <c r="F380" i="4"/>
  <c r="D1375" i="4"/>
  <c r="G380" i="4"/>
  <c r="E379" i="4"/>
  <c r="H379" i="4"/>
  <c r="G1382" i="4"/>
  <c r="E1381" i="4"/>
  <c r="E380" i="4"/>
  <c r="C1376" i="4"/>
  <c r="C381" i="4"/>
  <c r="F381" i="4"/>
  <c r="B382" i="4"/>
  <c r="D1376" i="4"/>
  <c r="G381" i="4"/>
  <c r="D381" i="4"/>
  <c r="C1377" i="4"/>
  <c r="C382" i="4"/>
  <c r="F382" i="4"/>
  <c r="B383" i="4"/>
  <c r="D1377" i="4"/>
  <c r="D382" i="4"/>
  <c r="G382" i="4"/>
  <c r="E381" i="4"/>
  <c r="E1382" i="4"/>
  <c r="H380" i="4"/>
  <c r="G1383" i="4"/>
  <c r="G1384" i="4"/>
  <c r="H381" i="4"/>
  <c r="E1383" i="4"/>
  <c r="E382" i="4"/>
  <c r="C1378" i="4"/>
  <c r="C383" i="4"/>
  <c r="F383" i="4"/>
  <c r="D1378" i="4"/>
  <c r="G383" i="4"/>
  <c r="B384" i="4"/>
  <c r="D383" i="4"/>
  <c r="H382" i="4"/>
  <c r="G1385" i="4"/>
  <c r="E1384" i="4"/>
  <c r="E383" i="4"/>
  <c r="D384" i="4"/>
  <c r="G384" i="4"/>
  <c r="C1379" i="4"/>
  <c r="C384" i="4"/>
  <c r="F384" i="4"/>
  <c r="D1379" i="4"/>
  <c r="B385" i="4"/>
  <c r="E384" i="4"/>
  <c r="C1380" i="4"/>
  <c r="C385" i="4"/>
  <c r="F385" i="4"/>
  <c r="D385" i="4"/>
  <c r="D1380" i="4"/>
  <c r="G385" i="4"/>
  <c r="B386" i="4"/>
  <c r="E1385" i="4"/>
  <c r="H383" i="4"/>
  <c r="G1386" i="4"/>
  <c r="G386" i="4"/>
  <c r="C1381" i="4"/>
  <c r="C386" i="4"/>
  <c r="F386" i="4"/>
  <c r="D386" i="4"/>
  <c r="B387" i="4"/>
  <c r="D1381" i="4"/>
  <c r="E385" i="4"/>
  <c r="G1387" i="4"/>
  <c r="E1386" i="4"/>
  <c r="H384" i="4"/>
  <c r="E386" i="4"/>
  <c r="G1388" i="4"/>
  <c r="H385" i="4"/>
  <c r="E1387" i="4"/>
  <c r="C1382" i="4"/>
  <c r="C387" i="4"/>
  <c r="F387" i="4"/>
  <c r="D1382" i="4"/>
  <c r="G387" i="4"/>
  <c r="B388" i="4"/>
  <c r="D387" i="4"/>
  <c r="E387" i="4"/>
  <c r="C1383" i="4"/>
  <c r="G388" i="4"/>
  <c r="D388" i="4"/>
  <c r="E388" i="4"/>
  <c r="B389" i="4"/>
  <c r="D1383" i="4"/>
  <c r="C388" i="4"/>
  <c r="F388" i="4"/>
  <c r="E1388" i="4"/>
  <c r="H386" i="4"/>
  <c r="G1389" i="4"/>
  <c r="D1384" i="4"/>
  <c r="G389" i="4"/>
  <c r="D389" i="4"/>
  <c r="C1384" i="4"/>
  <c r="C389" i="4"/>
  <c r="F389" i="4"/>
  <c r="B390" i="4"/>
  <c r="H387" i="4"/>
  <c r="E1389" i="4"/>
  <c r="G1390" i="4"/>
  <c r="G1391" i="4"/>
  <c r="E1390" i="4"/>
  <c r="H388" i="4"/>
  <c r="E389" i="4"/>
  <c r="C1385" i="4"/>
  <c r="C390" i="4"/>
  <c r="F390" i="4"/>
  <c r="G390" i="4"/>
  <c r="D1385" i="4"/>
  <c r="B391" i="4"/>
  <c r="D390" i="4"/>
  <c r="B392" i="4"/>
  <c r="D1386" i="4"/>
  <c r="C1386" i="4"/>
  <c r="C391" i="4"/>
  <c r="F391" i="4"/>
  <c r="G391" i="4"/>
  <c r="D391" i="4"/>
  <c r="E390" i="4"/>
  <c r="H389" i="4"/>
  <c r="G1392" i="4"/>
  <c r="E1391" i="4"/>
  <c r="E391" i="4"/>
  <c r="E1392" i="4"/>
  <c r="H390" i="4"/>
  <c r="G1393" i="4"/>
  <c r="D392" i="4"/>
  <c r="G392" i="4"/>
  <c r="D1387" i="4"/>
  <c r="B393" i="4"/>
  <c r="C1387" i="4"/>
  <c r="C392" i="4"/>
  <c r="F392" i="4"/>
  <c r="E392" i="4"/>
  <c r="G1394" i="4"/>
  <c r="H391" i="4"/>
  <c r="E1393" i="4"/>
  <c r="B394" i="4"/>
  <c r="C1388" i="4"/>
  <c r="C393" i="4"/>
  <c r="F393" i="4"/>
  <c r="D393" i="4"/>
  <c r="G393" i="4"/>
  <c r="E393" i="4"/>
  <c r="D1388" i="4"/>
  <c r="B395" i="4"/>
  <c r="G394" i="4"/>
  <c r="C1389" i="4"/>
  <c r="C394" i="4"/>
  <c r="F394" i="4"/>
  <c r="D394" i="4"/>
  <c r="H392" i="4"/>
  <c r="G1395" i="4"/>
  <c r="E1394" i="4"/>
  <c r="E394" i="4"/>
  <c r="C1390" i="4"/>
  <c r="C395" i="4"/>
  <c r="F395" i="4"/>
  <c r="B396" i="4"/>
  <c r="G395" i="4"/>
  <c r="D395" i="4"/>
  <c r="D1389" i="4"/>
  <c r="H393" i="4"/>
  <c r="E1395" i="4"/>
  <c r="G1396" i="4"/>
  <c r="D396" i="4"/>
  <c r="G396" i="4"/>
  <c r="B397" i="4"/>
  <c r="D1390" i="4"/>
  <c r="C1391" i="4"/>
  <c r="C396" i="4"/>
  <c r="F396" i="4"/>
  <c r="E395" i="4"/>
  <c r="E1396" i="4"/>
  <c r="H394" i="4"/>
  <c r="G1397" i="4"/>
  <c r="G397" i="4"/>
  <c r="D1391" i="4"/>
  <c r="C1392" i="4"/>
  <c r="C397" i="4"/>
  <c r="F397" i="4"/>
  <c r="B398" i="4"/>
  <c r="D397" i="4"/>
  <c r="E1397" i="4"/>
  <c r="H395" i="4"/>
  <c r="G1398" i="4"/>
  <c r="E396" i="4"/>
  <c r="E397" i="4"/>
  <c r="D398" i="4"/>
  <c r="B399" i="4"/>
  <c r="D1392" i="4"/>
  <c r="C1393" i="4"/>
  <c r="C398" i="4"/>
  <c r="F398" i="4"/>
  <c r="G398" i="4"/>
  <c r="H396" i="4"/>
  <c r="E1398" i="4"/>
  <c r="G1399" i="4"/>
  <c r="E398" i="4"/>
  <c r="E1399" i="4"/>
  <c r="G1400" i="4"/>
  <c r="H397" i="4"/>
  <c r="B400" i="4"/>
  <c r="G399" i="4"/>
  <c r="D1393" i="4"/>
  <c r="C1394" i="4"/>
  <c r="C399" i="4"/>
  <c r="F399" i="4"/>
  <c r="D399" i="4"/>
  <c r="G400" i="4"/>
  <c r="D400" i="4"/>
  <c r="B401" i="4"/>
  <c r="D1394" i="4"/>
  <c r="C1395" i="4"/>
  <c r="C400" i="4"/>
  <c r="F400" i="4"/>
  <c r="E399" i="4"/>
  <c r="H398" i="4"/>
  <c r="E1400" i="4"/>
  <c r="G1401" i="4"/>
  <c r="E400" i="4"/>
  <c r="E1401" i="4"/>
  <c r="G1402" i="4"/>
  <c r="H399" i="4"/>
  <c r="D401" i="4"/>
  <c r="D1395" i="4"/>
  <c r="C1396" i="4"/>
  <c r="C401" i="4"/>
  <c r="F401" i="4"/>
  <c r="G401" i="4"/>
  <c r="B402" i="4"/>
  <c r="E401" i="4"/>
  <c r="G1403" i="4"/>
  <c r="E1402" i="4"/>
  <c r="H400" i="4"/>
  <c r="B403" i="4"/>
  <c r="G402" i="4"/>
  <c r="D1396" i="4"/>
  <c r="D402" i="4"/>
  <c r="C1397" i="4"/>
  <c r="C402" i="4"/>
  <c r="F402" i="4"/>
  <c r="E402" i="4"/>
  <c r="D403" i="4"/>
  <c r="B404" i="4"/>
  <c r="D1397" i="4"/>
  <c r="C1398" i="4"/>
  <c r="C403" i="4"/>
  <c r="F403" i="4"/>
  <c r="G403" i="4"/>
  <c r="G1404" i="4"/>
  <c r="H401" i="4"/>
  <c r="E1403" i="4"/>
  <c r="D404" i="4"/>
  <c r="D1398" i="4"/>
  <c r="C1399" i="4"/>
  <c r="C404" i="4"/>
  <c r="F404" i="4"/>
  <c r="B405" i="4"/>
  <c r="G404" i="4"/>
  <c r="E403" i="4"/>
  <c r="G1405" i="4"/>
  <c r="E1404" i="4"/>
  <c r="H402" i="4"/>
  <c r="G405" i="4"/>
  <c r="D1399" i="4"/>
  <c r="C1400" i="4"/>
  <c r="C405" i="4"/>
  <c r="F405" i="4"/>
  <c r="B406" i="4"/>
  <c r="D405" i="4"/>
  <c r="E404" i="4"/>
  <c r="G1406" i="4"/>
  <c r="E1405" i="4"/>
  <c r="H403" i="4"/>
  <c r="E405" i="4"/>
  <c r="D406" i="4"/>
  <c r="B407" i="4"/>
  <c r="G406" i="4"/>
  <c r="D1400" i="4"/>
  <c r="C1401" i="4"/>
  <c r="C406" i="4"/>
  <c r="F406" i="4"/>
  <c r="E1406" i="4"/>
  <c r="H404" i="4"/>
  <c r="G1407" i="4"/>
  <c r="E406" i="4"/>
  <c r="D407" i="4"/>
  <c r="D1401" i="4"/>
  <c r="C1402" i="4"/>
  <c r="C407" i="4"/>
  <c r="F407" i="4"/>
  <c r="G407" i="4"/>
  <c r="B408" i="4"/>
  <c r="E1407" i="4"/>
  <c r="H405" i="4"/>
  <c r="G1408" i="4"/>
  <c r="E407" i="4"/>
  <c r="G408" i="4"/>
  <c r="D1402" i="4"/>
  <c r="D408" i="4"/>
  <c r="C1403" i="4"/>
  <c r="C408" i="4"/>
  <c r="F408" i="4"/>
  <c r="B409" i="4"/>
  <c r="H406" i="4"/>
  <c r="E1408" i="4"/>
  <c r="G1409" i="4"/>
  <c r="E408" i="4"/>
  <c r="D409" i="4"/>
  <c r="D1403" i="4"/>
  <c r="C1404" i="4"/>
  <c r="C409" i="4"/>
  <c r="F409" i="4"/>
  <c r="B410" i="4"/>
  <c r="G409" i="4"/>
  <c r="G1410" i="4"/>
  <c r="H407" i="4"/>
  <c r="E1409" i="4"/>
  <c r="D1404" i="4"/>
  <c r="D410" i="4"/>
  <c r="C1405" i="4"/>
  <c r="C410" i="4"/>
  <c r="F410" i="4"/>
  <c r="B411" i="4"/>
  <c r="G410" i="4"/>
  <c r="E409" i="4"/>
  <c r="H408" i="4"/>
  <c r="G1411" i="4"/>
  <c r="E1410" i="4"/>
  <c r="D411" i="4"/>
  <c r="G411" i="4"/>
  <c r="B412" i="4"/>
  <c r="D1405" i="4"/>
  <c r="C1406" i="4"/>
  <c r="C411" i="4"/>
  <c r="F411" i="4"/>
  <c r="H409" i="4"/>
  <c r="E1411" i="4"/>
  <c r="G1412" i="4"/>
  <c r="E410" i="4"/>
  <c r="D412" i="4"/>
  <c r="G412" i="4"/>
  <c r="D1406" i="4"/>
  <c r="C1407" i="4"/>
  <c r="C412" i="4"/>
  <c r="F412" i="4"/>
  <c r="B413" i="4"/>
  <c r="E1412" i="4"/>
  <c r="H410" i="4"/>
  <c r="G1413" i="4"/>
  <c r="E411" i="4"/>
  <c r="E1413" i="4"/>
  <c r="G1414" i="4"/>
  <c r="H411" i="4"/>
  <c r="E412" i="4"/>
  <c r="C1408" i="4"/>
  <c r="C413" i="4"/>
  <c r="F413" i="4"/>
  <c r="G413" i="4"/>
  <c r="B414" i="4"/>
  <c r="D413" i="4"/>
  <c r="D1407" i="4"/>
  <c r="G414" i="4"/>
  <c r="D414" i="4"/>
  <c r="D1408" i="4"/>
  <c r="C1409" i="4"/>
  <c r="C414" i="4"/>
  <c r="F414" i="4"/>
  <c r="B415" i="4"/>
  <c r="E413" i="4"/>
  <c r="H412" i="4"/>
  <c r="G1415" i="4"/>
  <c r="E1414" i="4"/>
  <c r="E1415" i="4"/>
  <c r="G1416" i="4"/>
  <c r="H413" i="4"/>
  <c r="G415" i="4"/>
  <c r="D415" i="4"/>
  <c r="D1409" i="4"/>
  <c r="C1410" i="4"/>
  <c r="C415" i="4"/>
  <c r="F415" i="4"/>
  <c r="B416" i="4"/>
  <c r="E414" i="4"/>
  <c r="E415" i="4"/>
  <c r="H414" i="4"/>
  <c r="G1417" i="4"/>
  <c r="E1416" i="4"/>
  <c r="D1410" i="4"/>
  <c r="C1411" i="4"/>
  <c r="C416" i="4"/>
  <c r="F416" i="4"/>
  <c r="D416" i="4"/>
  <c r="G416" i="4"/>
  <c r="B417" i="4"/>
  <c r="D1411" i="4"/>
  <c r="G417" i="4"/>
  <c r="B418" i="4"/>
  <c r="D417" i="4"/>
  <c r="C1412" i="4"/>
  <c r="C417" i="4"/>
  <c r="F417" i="4"/>
  <c r="E1417" i="4"/>
  <c r="H415" i="4"/>
  <c r="G1418" i="4"/>
  <c r="E416" i="4"/>
  <c r="G418" i="4"/>
  <c r="D1412" i="4"/>
  <c r="C1413" i="4"/>
  <c r="C418" i="4"/>
  <c r="F418" i="4"/>
  <c r="D418" i="4"/>
  <c r="B419" i="4"/>
  <c r="G1419" i="4"/>
  <c r="H416" i="4"/>
  <c r="E1418" i="4"/>
  <c r="E417" i="4"/>
  <c r="G1420" i="4"/>
  <c r="H417" i="4"/>
  <c r="E1419" i="4"/>
  <c r="D1413" i="4"/>
  <c r="B420" i="4"/>
  <c r="D419" i="4"/>
  <c r="C1414" i="4"/>
  <c r="C419" i="4"/>
  <c r="F419" i="4"/>
  <c r="G419" i="4"/>
  <c r="E418" i="4"/>
  <c r="B421" i="4"/>
  <c r="D420" i="4"/>
  <c r="G420" i="4"/>
  <c r="D1414" i="4"/>
  <c r="C1415" i="4"/>
  <c r="C420" i="4"/>
  <c r="F420" i="4"/>
  <c r="E1420" i="4"/>
  <c r="H418" i="4"/>
  <c r="G1421" i="4"/>
  <c r="E419" i="4"/>
  <c r="E420" i="4"/>
  <c r="G1422" i="4"/>
  <c r="E1421" i="4"/>
  <c r="H419" i="4"/>
  <c r="D421" i="4"/>
  <c r="G421" i="4"/>
  <c r="D1415" i="4"/>
  <c r="C1416" i="4"/>
  <c r="C421" i="4"/>
  <c r="F421" i="4"/>
  <c r="B422" i="4"/>
  <c r="E421" i="4"/>
  <c r="G1423" i="4"/>
  <c r="H420" i="4"/>
  <c r="E1422" i="4"/>
  <c r="G422" i="4"/>
  <c r="C1417" i="4"/>
  <c r="C422" i="4"/>
  <c r="F422" i="4"/>
  <c r="D1416" i="4"/>
  <c r="D422" i="4"/>
  <c r="B423" i="4"/>
  <c r="D1417" i="4"/>
  <c r="D423" i="4"/>
  <c r="C1418" i="4"/>
  <c r="C423" i="4"/>
  <c r="F423" i="4"/>
  <c r="B424" i="4"/>
  <c r="G423" i="4"/>
  <c r="E1423" i="4"/>
  <c r="H421" i="4"/>
  <c r="G1424" i="4"/>
  <c r="E422" i="4"/>
  <c r="D1418" i="4"/>
  <c r="B425" i="4"/>
  <c r="D424" i="4"/>
  <c r="G424" i="4"/>
  <c r="C1419" i="4"/>
  <c r="C424" i="4"/>
  <c r="F424" i="4"/>
  <c r="H422" i="4"/>
  <c r="E1424" i="4"/>
  <c r="G1425" i="4"/>
  <c r="E423" i="4"/>
  <c r="E424" i="4"/>
  <c r="G1426" i="4"/>
  <c r="E1425" i="4"/>
  <c r="H423" i="4"/>
  <c r="B426" i="4"/>
  <c r="D1419" i="4"/>
  <c r="C1420" i="4"/>
  <c r="C425" i="4"/>
  <c r="F425" i="4"/>
  <c r="D425" i="4"/>
  <c r="G425" i="4"/>
  <c r="H424" i="4"/>
  <c r="G1427" i="4"/>
  <c r="E1426" i="4"/>
  <c r="D1420" i="4"/>
  <c r="C1421" i="4"/>
  <c r="C426" i="4"/>
  <c r="F426" i="4"/>
  <c r="B427" i="4"/>
  <c r="D426" i="4"/>
  <c r="G426" i="4"/>
  <c r="E425" i="4"/>
  <c r="B428" i="4"/>
  <c r="G427" i="4"/>
  <c r="D427" i="4"/>
  <c r="D1421" i="4"/>
  <c r="C1422" i="4"/>
  <c r="C427" i="4"/>
  <c r="F427" i="4"/>
  <c r="E426" i="4"/>
  <c r="H425" i="4"/>
  <c r="G1428" i="4"/>
  <c r="E1427" i="4"/>
  <c r="E427" i="4"/>
  <c r="D1422" i="4"/>
  <c r="B429" i="4"/>
  <c r="C1423" i="4"/>
  <c r="G428" i="4"/>
  <c r="D428" i="4"/>
  <c r="C428" i="4"/>
  <c r="F428" i="4"/>
  <c r="H426" i="4"/>
  <c r="E1428" i="4"/>
  <c r="G1429" i="4"/>
  <c r="G429" i="4"/>
  <c r="B430" i="4"/>
  <c r="D1423" i="4"/>
  <c r="C1424" i="4"/>
  <c r="C429" i="4"/>
  <c r="F429" i="4"/>
  <c r="D429" i="4"/>
  <c r="G1430" i="4"/>
  <c r="H427" i="4"/>
  <c r="E1429" i="4"/>
  <c r="E428" i="4"/>
  <c r="E429" i="4"/>
  <c r="D1424" i="4"/>
  <c r="G430" i="4"/>
  <c r="C1425" i="4"/>
  <c r="C430" i="4"/>
  <c r="F430" i="4"/>
  <c r="D430" i="4"/>
  <c r="B431" i="4"/>
  <c r="G1431" i="4"/>
  <c r="H428" i="4"/>
  <c r="E1430" i="4"/>
  <c r="D1425" i="4"/>
  <c r="C1426" i="4"/>
  <c r="C431" i="4"/>
  <c r="F431" i="4"/>
  <c r="D431" i="4"/>
  <c r="B432" i="4"/>
  <c r="G431" i="4"/>
  <c r="H429" i="4"/>
  <c r="E1431" i="4"/>
  <c r="G1432" i="4"/>
  <c r="E430" i="4"/>
  <c r="E431" i="4"/>
  <c r="G432" i="4"/>
  <c r="D432" i="4"/>
  <c r="D1426" i="4"/>
  <c r="C1427" i="4"/>
  <c r="C432" i="4"/>
  <c r="F432" i="4"/>
  <c r="B433" i="4"/>
  <c r="G1433" i="4"/>
  <c r="E1432" i="4"/>
  <c r="H430" i="4"/>
  <c r="E432" i="4"/>
  <c r="G1434" i="4"/>
  <c r="H431" i="4"/>
  <c r="E1433" i="4"/>
  <c r="C433" i="4"/>
  <c r="F433" i="4"/>
  <c r="G433" i="4"/>
  <c r="B434" i="4"/>
  <c r="D1427" i="4"/>
  <c r="C1428" i="4"/>
  <c r="D433" i="4"/>
  <c r="B435" i="4"/>
  <c r="D434" i="4"/>
  <c r="C1429" i="4"/>
  <c r="C434" i="4"/>
  <c r="F434" i="4"/>
  <c r="G434" i="4"/>
  <c r="D1428" i="4"/>
  <c r="E433" i="4"/>
  <c r="G1435" i="4"/>
  <c r="H432" i="4"/>
  <c r="E1434" i="4"/>
  <c r="H433" i="4"/>
  <c r="G1436" i="4"/>
  <c r="E1435" i="4"/>
  <c r="G435" i="4"/>
  <c r="C1430" i="4"/>
  <c r="C435" i="4"/>
  <c r="F435" i="4"/>
  <c r="D435" i="4"/>
  <c r="B436" i="4"/>
  <c r="D1429" i="4"/>
  <c r="E434" i="4"/>
  <c r="H434" i="4"/>
  <c r="E1436" i="4"/>
  <c r="G1437" i="4"/>
  <c r="E435" i="4"/>
  <c r="D1430" i="4"/>
  <c r="C1431" i="4"/>
  <c r="C436" i="4"/>
  <c r="F436" i="4"/>
  <c r="B437" i="4"/>
  <c r="D436" i="4"/>
  <c r="G436" i="4"/>
  <c r="H435" i="4"/>
  <c r="G1438" i="4"/>
  <c r="E1437" i="4"/>
  <c r="B438" i="4"/>
  <c r="G437" i="4"/>
  <c r="D1431" i="4"/>
  <c r="C1432" i="4"/>
  <c r="C437" i="4"/>
  <c r="F437" i="4"/>
  <c r="D437" i="4"/>
  <c r="E436" i="4"/>
  <c r="B439" i="4"/>
  <c r="D438" i="4"/>
  <c r="G438" i="4"/>
  <c r="D1432" i="4"/>
  <c r="C1433" i="4"/>
  <c r="C438" i="4"/>
  <c r="F438" i="4"/>
  <c r="E437" i="4"/>
  <c r="G1439" i="4"/>
  <c r="E1438" i="4"/>
  <c r="H436" i="4"/>
  <c r="E1439" i="4"/>
  <c r="G1440" i="4"/>
  <c r="H437" i="4"/>
  <c r="E438" i="4"/>
  <c r="D1433" i="4"/>
  <c r="C1434" i="4"/>
  <c r="C439" i="4"/>
  <c r="F439" i="4"/>
  <c r="G439" i="4"/>
  <c r="D439" i="4"/>
  <c r="B440" i="4"/>
  <c r="E1440" i="4"/>
  <c r="G1441" i="4"/>
  <c r="H438" i="4"/>
  <c r="B441" i="4"/>
  <c r="C1435" i="4"/>
  <c r="C440" i="4"/>
  <c r="F440" i="4"/>
  <c r="D1434" i="4"/>
  <c r="D440" i="4"/>
  <c r="G440" i="4"/>
  <c r="E439" i="4"/>
  <c r="G441" i="4"/>
  <c r="B442" i="4"/>
  <c r="D1435" i="4"/>
  <c r="C1436" i="4"/>
  <c r="C441" i="4"/>
  <c r="F441" i="4"/>
  <c r="D441" i="4"/>
  <c r="H439" i="4"/>
  <c r="G1442" i="4"/>
  <c r="E1441" i="4"/>
  <c r="E440" i="4"/>
  <c r="H440" i="4"/>
  <c r="G1443" i="4"/>
  <c r="E1442" i="4"/>
  <c r="E441" i="4"/>
  <c r="D1436" i="4"/>
  <c r="C1437" i="4"/>
  <c r="C442" i="4"/>
  <c r="F442" i="4"/>
  <c r="B443" i="4"/>
  <c r="G442" i="4"/>
  <c r="D442" i="4"/>
  <c r="G1444" i="4"/>
  <c r="H441" i="4"/>
  <c r="E1443" i="4"/>
  <c r="B444" i="4"/>
  <c r="C1438" i="4"/>
  <c r="C443" i="4"/>
  <c r="F443" i="4"/>
  <c r="D443" i="4"/>
  <c r="G443" i="4"/>
  <c r="D1437" i="4"/>
  <c r="E442" i="4"/>
  <c r="B445" i="4"/>
  <c r="D1438" i="4"/>
  <c r="C1439" i="4"/>
  <c r="C444" i="4"/>
  <c r="F444" i="4"/>
  <c r="D444" i="4"/>
  <c r="G444" i="4"/>
  <c r="E443" i="4"/>
  <c r="G1445" i="4"/>
  <c r="E1444" i="4"/>
  <c r="H442" i="4"/>
  <c r="E444" i="4"/>
  <c r="D445" i="4"/>
  <c r="B446" i="4"/>
  <c r="G445" i="4"/>
  <c r="D1439" i="4"/>
  <c r="C1440" i="4"/>
  <c r="C445" i="4"/>
  <c r="F445" i="4"/>
  <c r="G1446" i="4"/>
  <c r="E1445" i="4"/>
  <c r="H443" i="4"/>
  <c r="G446" i="4"/>
  <c r="B447" i="4"/>
  <c r="D1440" i="4"/>
  <c r="C1441" i="4"/>
  <c r="C446" i="4"/>
  <c r="F446" i="4"/>
  <c r="D446" i="4"/>
  <c r="E445" i="4"/>
  <c r="E1446" i="4"/>
  <c r="G1447" i="4"/>
  <c r="H444" i="4"/>
  <c r="G1448" i="4"/>
  <c r="H445" i="4"/>
  <c r="E1447" i="4"/>
  <c r="B448" i="4"/>
  <c r="D1441" i="4"/>
  <c r="C1442" i="4"/>
  <c r="C447" i="4"/>
  <c r="F447" i="4"/>
  <c r="G447" i="4"/>
  <c r="D447" i="4"/>
  <c r="E446" i="4"/>
  <c r="D448" i="4"/>
  <c r="G448" i="4"/>
  <c r="D1442" i="4"/>
  <c r="C1443" i="4"/>
  <c r="C448" i="4"/>
  <c r="F448" i="4"/>
  <c r="B449" i="4"/>
  <c r="E447" i="4"/>
  <c r="H446" i="4"/>
  <c r="E1448" i="4"/>
  <c r="G1449" i="4"/>
  <c r="H447" i="4"/>
  <c r="E1449" i="4"/>
  <c r="G1450" i="4"/>
  <c r="G449" i="4"/>
  <c r="D449" i="4"/>
  <c r="C1444" i="4"/>
  <c r="C449" i="4"/>
  <c r="F449" i="4"/>
  <c r="B450" i="4"/>
  <c r="D1443" i="4"/>
  <c r="E448" i="4"/>
  <c r="H448" i="4"/>
  <c r="G1451" i="4"/>
  <c r="E1450" i="4"/>
  <c r="E449" i="4"/>
  <c r="B451" i="4"/>
  <c r="D1444" i="4"/>
  <c r="C1445" i="4"/>
  <c r="C450" i="4"/>
  <c r="F450" i="4"/>
  <c r="G450" i="4"/>
  <c r="D450" i="4"/>
  <c r="H449" i="4"/>
  <c r="E1451" i="4"/>
  <c r="G1452" i="4"/>
  <c r="D1445" i="4"/>
  <c r="C1446" i="4"/>
  <c r="C451" i="4"/>
  <c r="F451" i="4"/>
  <c r="B452" i="4"/>
  <c r="D451" i="4"/>
  <c r="G451" i="4"/>
  <c r="E450" i="4"/>
  <c r="B453" i="4"/>
  <c r="D452" i="4"/>
  <c r="G452" i="4"/>
  <c r="D1446" i="4"/>
  <c r="C1447" i="4"/>
  <c r="C452" i="4"/>
  <c r="F452" i="4"/>
  <c r="E451" i="4"/>
  <c r="E1452" i="4"/>
  <c r="H450" i="4"/>
  <c r="G1453" i="4"/>
  <c r="H451" i="4"/>
  <c r="G1454" i="4"/>
  <c r="E452" i="4"/>
  <c r="G453" i="4"/>
  <c r="B454" i="4"/>
  <c r="D1447" i="4"/>
  <c r="C1448" i="4"/>
  <c r="C453" i="4"/>
  <c r="F453" i="4"/>
  <c r="D453" i="4"/>
  <c r="G1455" i="4"/>
  <c r="H452" i="4"/>
  <c r="E1453" i="4"/>
  <c r="E453" i="4"/>
  <c r="G454" i="4"/>
  <c r="D1448" i="4"/>
  <c r="C1449" i="4"/>
  <c r="C454" i="4"/>
  <c r="F454" i="4"/>
  <c r="D454" i="4"/>
  <c r="B455" i="4"/>
  <c r="H453" i="4"/>
  <c r="E1454" i="4"/>
  <c r="G1456" i="4"/>
  <c r="B456" i="4"/>
  <c r="C1450" i="4"/>
  <c r="C455" i="4"/>
  <c r="F455" i="4"/>
  <c r="D1449" i="4"/>
  <c r="D455" i="4"/>
  <c r="G455" i="4"/>
  <c r="E454" i="4"/>
  <c r="D1450" i="4"/>
  <c r="G456" i="4"/>
  <c r="B457" i="4"/>
  <c r="C1451" i="4"/>
  <c r="C456" i="4"/>
  <c r="F456" i="4"/>
  <c r="D456" i="4"/>
  <c r="H454" i="4"/>
  <c r="E1455" i="4"/>
  <c r="G1457" i="4"/>
  <c r="E455" i="4"/>
  <c r="G457" i="4"/>
  <c r="B458" i="4"/>
  <c r="D1451" i="4"/>
  <c r="C1452" i="4"/>
  <c r="C457" i="4"/>
  <c r="F457" i="4"/>
  <c r="D457" i="4"/>
  <c r="E456" i="4"/>
  <c r="E1456" i="4"/>
  <c r="G1458" i="4"/>
  <c r="H455" i="4"/>
  <c r="E1457" i="4"/>
  <c r="H456" i="4"/>
  <c r="G1459" i="4"/>
  <c r="E457" i="4"/>
  <c r="B459" i="4"/>
  <c r="D458" i="4"/>
  <c r="G458" i="4"/>
  <c r="D1452" i="4"/>
  <c r="C1453" i="4"/>
  <c r="C458" i="4"/>
  <c r="F458" i="4"/>
  <c r="G1460" i="4"/>
  <c r="H457" i="4"/>
  <c r="E1458" i="4"/>
  <c r="B460" i="4"/>
  <c r="D1453" i="4"/>
  <c r="C1454" i="4"/>
  <c r="C459" i="4"/>
  <c r="F459" i="4"/>
  <c r="G459" i="4"/>
  <c r="D459" i="4"/>
  <c r="E458" i="4"/>
  <c r="G1461" i="4"/>
  <c r="H458" i="4"/>
  <c r="E1459" i="4"/>
  <c r="B461" i="4"/>
  <c r="D1454" i="4"/>
  <c r="C1455" i="4"/>
  <c r="C460" i="4"/>
  <c r="F460" i="4"/>
  <c r="G460" i="4"/>
  <c r="D460" i="4"/>
  <c r="E459" i="4"/>
  <c r="G461" i="4"/>
  <c r="B462" i="4"/>
  <c r="D461" i="4"/>
  <c r="D1455" i="4"/>
  <c r="C1456" i="4"/>
  <c r="C461" i="4"/>
  <c r="F461" i="4"/>
  <c r="E460" i="4"/>
  <c r="E1460" i="4"/>
  <c r="G1462" i="4"/>
  <c r="H459" i="4"/>
  <c r="E461" i="4"/>
  <c r="B463" i="4"/>
  <c r="G462" i="4"/>
  <c r="D1456" i="4"/>
  <c r="C1457" i="4"/>
  <c r="C462" i="4"/>
  <c r="F462" i="4"/>
  <c r="D462" i="4"/>
  <c r="E1461" i="4"/>
  <c r="G1463" i="4"/>
  <c r="H460" i="4"/>
  <c r="E462" i="4"/>
  <c r="B464" i="4"/>
  <c r="D1457" i="4"/>
  <c r="C1458" i="4"/>
  <c r="C463" i="4"/>
  <c r="F463" i="4"/>
  <c r="G463" i="4"/>
  <c r="D463" i="4"/>
  <c r="H461" i="4"/>
  <c r="G1464" i="4"/>
  <c r="E1462" i="4"/>
  <c r="E463" i="4"/>
  <c r="B465" i="4"/>
  <c r="C1459" i="4"/>
  <c r="C464" i="4"/>
  <c r="F464" i="4"/>
  <c r="G464" i="4"/>
  <c r="D1458" i="4"/>
  <c r="D464" i="4"/>
  <c r="H462" i="4"/>
  <c r="G1465" i="4"/>
  <c r="E1463" i="4"/>
  <c r="E464" i="4"/>
  <c r="G465" i="4"/>
  <c r="D1459" i="4"/>
  <c r="C1460" i="4"/>
  <c r="C465" i="4"/>
  <c r="F465" i="4"/>
  <c r="D465" i="4"/>
  <c r="B466" i="4"/>
  <c r="H463" i="4"/>
  <c r="G1466" i="4"/>
  <c r="E1464" i="4"/>
  <c r="E465" i="4"/>
  <c r="G466" i="4"/>
  <c r="B467" i="4"/>
  <c r="D1460" i="4"/>
  <c r="C1461" i="4"/>
  <c r="C466" i="4"/>
  <c r="F466" i="4"/>
  <c r="D466" i="4"/>
  <c r="H464" i="4"/>
  <c r="G1467" i="4"/>
  <c r="E1465" i="4"/>
  <c r="G467" i="4"/>
  <c r="D1461" i="4"/>
  <c r="C1462" i="4"/>
  <c r="C467" i="4"/>
  <c r="F467" i="4"/>
  <c r="B468" i="4"/>
  <c r="D467" i="4"/>
  <c r="E466" i="4"/>
  <c r="H465" i="4"/>
  <c r="G1468" i="4"/>
  <c r="E1466" i="4"/>
  <c r="E1467" i="4"/>
  <c r="G1469" i="4"/>
  <c r="H466" i="4"/>
  <c r="E467" i="4"/>
  <c r="B469" i="4"/>
  <c r="C1463" i="4"/>
  <c r="C468" i="4"/>
  <c r="F468" i="4"/>
  <c r="G468" i="4"/>
  <c r="D468" i="4"/>
  <c r="D1462" i="4"/>
  <c r="B470" i="4"/>
  <c r="D1463" i="4"/>
  <c r="D469" i="4"/>
  <c r="C1464" i="4"/>
  <c r="C469" i="4"/>
  <c r="F469" i="4"/>
  <c r="G469" i="4"/>
  <c r="E468" i="4"/>
  <c r="H467" i="4"/>
  <c r="E1468" i="4"/>
  <c r="G1470" i="4"/>
  <c r="E469" i="4"/>
  <c r="B471" i="4"/>
  <c r="C1465" i="4"/>
  <c r="C470" i="4"/>
  <c r="F470" i="4"/>
  <c r="D1464" i="4"/>
  <c r="D470" i="4"/>
  <c r="G470" i="4"/>
  <c r="H468" i="4"/>
  <c r="G1471" i="4"/>
  <c r="E1469" i="4"/>
  <c r="D471" i="4"/>
  <c r="B472" i="4"/>
  <c r="G471" i="4"/>
  <c r="D1465" i="4"/>
  <c r="C1466" i="4"/>
  <c r="C471" i="4"/>
  <c r="F471" i="4"/>
  <c r="E470" i="4"/>
  <c r="E1470" i="4"/>
  <c r="G1472" i="4"/>
  <c r="H469" i="4"/>
  <c r="E471" i="4"/>
  <c r="H470" i="4"/>
  <c r="E1471" i="4"/>
  <c r="G1473" i="4"/>
  <c r="G472" i="4"/>
  <c r="B473" i="4"/>
  <c r="D472" i="4"/>
  <c r="D1466" i="4"/>
  <c r="C1467" i="4"/>
  <c r="C472" i="4"/>
  <c r="F472" i="4"/>
  <c r="D473" i="4"/>
  <c r="G473" i="4"/>
  <c r="D1467" i="4"/>
  <c r="C1468" i="4"/>
  <c r="C473" i="4"/>
  <c r="F473" i="4"/>
  <c r="B474" i="4"/>
  <c r="E1472" i="4"/>
  <c r="H471" i="4"/>
  <c r="G1474" i="4"/>
  <c r="E472" i="4"/>
  <c r="G1475" i="4"/>
  <c r="E1473" i="4"/>
  <c r="H472" i="4"/>
  <c r="E473" i="4"/>
  <c r="G474" i="4"/>
  <c r="D474" i="4"/>
  <c r="C1469" i="4"/>
  <c r="C474" i="4"/>
  <c r="F474" i="4"/>
  <c r="B475" i="4"/>
  <c r="D1468" i="4"/>
  <c r="E474" i="4"/>
  <c r="E1474" i="4"/>
  <c r="H473" i="4"/>
  <c r="G1476" i="4"/>
  <c r="D475" i="4"/>
  <c r="D1469" i="4"/>
  <c r="C1470" i="4"/>
  <c r="C475" i="4"/>
  <c r="F475" i="4"/>
  <c r="G475" i="4"/>
  <c r="B476" i="4"/>
  <c r="D476" i="4"/>
  <c r="G476" i="4"/>
  <c r="B477" i="4"/>
  <c r="D1470" i="4"/>
  <c r="C1471" i="4"/>
  <c r="C476" i="4"/>
  <c r="F476" i="4"/>
  <c r="E475" i="4"/>
  <c r="G1477" i="4"/>
  <c r="H474" i="4"/>
  <c r="E1475" i="4"/>
  <c r="G477" i="4"/>
  <c r="D477" i="4"/>
  <c r="B478" i="4"/>
  <c r="D1471" i="4"/>
  <c r="C1472" i="4"/>
  <c r="C477" i="4"/>
  <c r="F477" i="4"/>
  <c r="H475" i="4"/>
  <c r="E1476" i="4"/>
  <c r="G1478" i="4"/>
  <c r="E476" i="4"/>
  <c r="G478" i="4"/>
  <c r="D478" i="4"/>
  <c r="B479" i="4"/>
  <c r="D1472" i="4"/>
  <c r="C1473" i="4"/>
  <c r="C478" i="4"/>
  <c r="F478" i="4"/>
  <c r="E477" i="4"/>
  <c r="H476" i="4"/>
  <c r="G1479" i="4"/>
  <c r="E1477" i="4"/>
  <c r="E478" i="4"/>
  <c r="G1480" i="4"/>
  <c r="E1478" i="4"/>
  <c r="H477" i="4"/>
  <c r="D1473" i="4"/>
  <c r="C1474" i="4"/>
  <c r="C479" i="4"/>
  <c r="F479" i="4"/>
  <c r="B480" i="4"/>
  <c r="D479" i="4"/>
  <c r="G479" i="4"/>
  <c r="G480" i="4"/>
  <c r="D480" i="4"/>
  <c r="D1474" i="4"/>
  <c r="B481" i="4"/>
  <c r="C1475" i="4"/>
  <c r="C480" i="4"/>
  <c r="F480" i="4"/>
  <c r="E479" i="4"/>
  <c r="H478" i="4"/>
  <c r="G1481" i="4"/>
  <c r="E1479" i="4"/>
  <c r="H479" i="4"/>
  <c r="E1480" i="4"/>
  <c r="G1482" i="4"/>
  <c r="D1475" i="4"/>
  <c r="C1476" i="4"/>
  <c r="C481" i="4"/>
  <c r="F481" i="4"/>
  <c r="D481" i="4"/>
  <c r="B482" i="4"/>
  <c r="G481" i="4"/>
  <c r="E480" i="4"/>
  <c r="E1481" i="4"/>
  <c r="H480" i="4"/>
  <c r="G1483" i="4"/>
  <c r="E481" i="4"/>
  <c r="D1476" i="4"/>
  <c r="C1477" i="4"/>
  <c r="C482" i="4"/>
  <c r="F482" i="4"/>
  <c r="B483" i="4"/>
  <c r="D482" i="4"/>
  <c r="G482" i="4"/>
  <c r="H481" i="4"/>
  <c r="G1484" i="4"/>
  <c r="E1482" i="4"/>
  <c r="B484" i="4"/>
  <c r="D483" i="4"/>
  <c r="C1478" i="4"/>
  <c r="C483" i="4"/>
  <c r="F483" i="4"/>
  <c r="G483" i="4"/>
  <c r="D1477" i="4"/>
  <c r="E482" i="4"/>
  <c r="G484" i="4"/>
  <c r="C1479" i="4"/>
  <c r="C484" i="4"/>
  <c r="F484" i="4"/>
  <c r="D1478" i="4"/>
  <c r="B485" i="4"/>
  <c r="D484" i="4"/>
  <c r="H482" i="4"/>
  <c r="G1485" i="4"/>
  <c r="E1483" i="4"/>
  <c r="E483" i="4"/>
  <c r="E484" i="4"/>
  <c r="E1484" i="4"/>
  <c r="G1486" i="4"/>
  <c r="H483" i="4"/>
  <c r="C1480" i="4"/>
  <c r="C485" i="4"/>
  <c r="F485" i="4"/>
  <c r="B486" i="4"/>
  <c r="G485" i="4"/>
  <c r="D1479" i="4"/>
  <c r="D485" i="4"/>
  <c r="G486" i="4"/>
  <c r="D1480" i="4"/>
  <c r="D486" i="4"/>
  <c r="B487" i="4"/>
  <c r="C1481" i="4"/>
  <c r="C486" i="4"/>
  <c r="F486" i="4"/>
  <c r="E485" i="4"/>
  <c r="H484" i="4"/>
  <c r="G1487" i="4"/>
  <c r="E1485" i="4"/>
  <c r="E486" i="4"/>
  <c r="H485" i="4"/>
  <c r="G1488" i="4"/>
  <c r="E1486" i="4"/>
  <c r="D487" i="4"/>
  <c r="D1481" i="4"/>
  <c r="C1482" i="4"/>
  <c r="C487" i="4"/>
  <c r="F487" i="4"/>
  <c r="B488" i="4"/>
  <c r="G487" i="4"/>
  <c r="G1489" i="4"/>
  <c r="H486" i="4"/>
  <c r="E1487" i="4"/>
  <c r="E487" i="4"/>
  <c r="B489" i="4"/>
  <c r="D1482" i="4"/>
  <c r="C1483" i="4"/>
  <c r="C488" i="4"/>
  <c r="F488" i="4"/>
  <c r="G488" i="4"/>
  <c r="D488" i="4"/>
  <c r="G1490" i="4"/>
  <c r="E1488" i="4"/>
  <c r="H487" i="4"/>
  <c r="E488" i="4"/>
  <c r="D489" i="4"/>
  <c r="B490" i="4"/>
  <c r="G489" i="4"/>
  <c r="D1483" i="4"/>
  <c r="C1484" i="4"/>
  <c r="C489" i="4"/>
  <c r="F489" i="4"/>
  <c r="H488" i="4"/>
  <c r="E1489" i="4"/>
  <c r="G1491" i="4"/>
  <c r="E489" i="4"/>
  <c r="C1485" i="4"/>
  <c r="C490" i="4"/>
  <c r="F490" i="4"/>
  <c r="B491" i="4"/>
  <c r="D490" i="4"/>
  <c r="G490" i="4"/>
  <c r="D1484" i="4"/>
  <c r="G491" i="4"/>
  <c r="D491" i="4"/>
  <c r="D1485" i="4"/>
  <c r="C1486" i="4"/>
  <c r="C491" i="4"/>
  <c r="F491" i="4"/>
  <c r="B492" i="4"/>
  <c r="E1490" i="4"/>
  <c r="H489" i="4"/>
  <c r="G1492" i="4"/>
  <c r="E490" i="4"/>
  <c r="E491" i="4"/>
  <c r="G1493" i="4"/>
  <c r="H490" i="4"/>
  <c r="E1491" i="4"/>
  <c r="D1486" i="4"/>
  <c r="C1487" i="4"/>
  <c r="C492" i="4"/>
  <c r="F492" i="4"/>
  <c r="G492" i="4"/>
  <c r="D492" i="4"/>
  <c r="B493" i="4"/>
  <c r="E492" i="4"/>
  <c r="G1494" i="4"/>
  <c r="H491" i="4"/>
  <c r="E1492" i="4"/>
  <c r="D1487" i="4"/>
  <c r="D493" i="4"/>
  <c r="G493" i="4"/>
  <c r="B494" i="4"/>
  <c r="C1488" i="4"/>
  <c r="C493" i="4"/>
  <c r="F493" i="4"/>
  <c r="E493" i="4"/>
  <c r="G1495" i="4"/>
  <c r="E1493" i="4"/>
  <c r="H492" i="4"/>
  <c r="B495" i="4"/>
  <c r="D1488" i="4"/>
  <c r="C1489" i="4"/>
  <c r="C494" i="4"/>
  <c r="F494" i="4"/>
  <c r="D494" i="4"/>
  <c r="G494" i="4"/>
  <c r="D1489" i="4"/>
  <c r="D495" i="4"/>
  <c r="B496" i="4"/>
  <c r="G495" i="4"/>
  <c r="C1490" i="4"/>
  <c r="C495" i="4"/>
  <c r="F495" i="4"/>
  <c r="E494" i="4"/>
  <c r="E1494" i="4"/>
  <c r="G1496" i="4"/>
  <c r="H493" i="4"/>
  <c r="D496" i="4"/>
  <c r="B497" i="4"/>
  <c r="G496" i="4"/>
  <c r="D1490" i="4"/>
  <c r="C1491" i="4"/>
  <c r="C496" i="4"/>
  <c r="F496" i="4"/>
  <c r="E495" i="4"/>
  <c r="H494" i="4"/>
  <c r="G1497" i="4"/>
  <c r="E1495" i="4"/>
  <c r="E1496" i="4"/>
  <c r="G1498" i="4"/>
  <c r="H495" i="4"/>
  <c r="B498" i="4"/>
  <c r="C497" i="4"/>
  <c r="F497" i="4"/>
  <c r="D497" i="4"/>
  <c r="E497" i="4"/>
  <c r="G497" i="4"/>
  <c r="C1492" i="4"/>
  <c r="D1491" i="4"/>
  <c r="E496" i="4"/>
  <c r="H497" i="4"/>
  <c r="E1498" i="4"/>
  <c r="G1500" i="4"/>
  <c r="G498" i="4"/>
  <c r="D1492" i="4"/>
  <c r="C1493" i="4"/>
  <c r="C498" i="4"/>
  <c r="F498" i="4"/>
  <c r="B499" i="4"/>
  <c r="D498" i="4"/>
  <c r="H496" i="4"/>
  <c r="G1499" i="4"/>
  <c r="E1497" i="4"/>
  <c r="D1493" i="4"/>
  <c r="B500" i="4"/>
  <c r="G499" i="4"/>
  <c r="D499" i="4"/>
  <c r="C1494" i="4"/>
  <c r="C499" i="4"/>
  <c r="F499" i="4"/>
  <c r="E498" i="4"/>
  <c r="E499" i="4"/>
  <c r="D500" i="4"/>
  <c r="D1494" i="4"/>
  <c r="C1495" i="4"/>
  <c r="C500" i="4"/>
  <c r="F500" i="4"/>
  <c r="G500" i="4"/>
  <c r="B501" i="4"/>
  <c r="E1499" i="4"/>
  <c r="H498" i="4"/>
  <c r="G1501" i="4"/>
  <c r="D1495" i="4"/>
  <c r="B502" i="4"/>
  <c r="D501" i="4"/>
  <c r="G501" i="4"/>
  <c r="C1496" i="4"/>
  <c r="C501" i="4"/>
  <c r="F501" i="4"/>
  <c r="E500" i="4"/>
  <c r="G1502" i="4"/>
  <c r="H499" i="4"/>
  <c r="E1500" i="4"/>
  <c r="H500" i="4"/>
  <c r="G1503" i="4"/>
  <c r="E1501" i="4"/>
  <c r="E501" i="4"/>
  <c r="C1497" i="4"/>
  <c r="C502" i="4"/>
  <c r="F502" i="4"/>
  <c r="D1496" i="4"/>
  <c r="D502" i="4"/>
  <c r="G502" i="4"/>
  <c r="B503" i="4"/>
  <c r="H501" i="4"/>
  <c r="E1502" i="4"/>
  <c r="G1504" i="4"/>
  <c r="B504" i="4"/>
  <c r="D1497" i="4"/>
  <c r="C1498" i="4"/>
  <c r="C503" i="4"/>
  <c r="F503" i="4"/>
  <c r="G503" i="4"/>
  <c r="D503" i="4"/>
  <c r="E502" i="4"/>
  <c r="G504" i="4"/>
  <c r="D504" i="4"/>
  <c r="D1498" i="4"/>
  <c r="B505" i="4"/>
  <c r="C1499" i="4"/>
  <c r="C504" i="4"/>
  <c r="F504" i="4"/>
  <c r="H502" i="4"/>
  <c r="G1505" i="4"/>
  <c r="E1503" i="4"/>
  <c r="E503" i="4"/>
  <c r="D505" i="4"/>
  <c r="D1499" i="4"/>
  <c r="C1500" i="4"/>
  <c r="C505" i="4"/>
  <c r="F505" i="4"/>
  <c r="B506" i="4"/>
  <c r="G505" i="4"/>
  <c r="E504" i="4"/>
  <c r="G1506" i="4"/>
  <c r="E1504" i="4"/>
  <c r="H503" i="4"/>
  <c r="H504" i="4"/>
  <c r="E1505" i="4"/>
  <c r="G1507" i="4"/>
  <c r="B507" i="4"/>
  <c r="D506" i="4"/>
  <c r="D1500" i="4"/>
  <c r="C1501" i="4"/>
  <c r="C506" i="4"/>
  <c r="F506" i="4"/>
  <c r="G506" i="4"/>
  <c r="E505" i="4"/>
  <c r="E506" i="4"/>
  <c r="G507" i="4"/>
  <c r="B508" i="4"/>
  <c r="D1501" i="4"/>
  <c r="C1502" i="4"/>
  <c r="C507" i="4"/>
  <c r="F507" i="4"/>
  <c r="D507" i="4"/>
  <c r="G1508" i="4"/>
  <c r="H505" i="4"/>
  <c r="E1506" i="4"/>
  <c r="D508" i="4"/>
  <c r="B509" i="4"/>
  <c r="D1502" i="4"/>
  <c r="C1503" i="4"/>
  <c r="C508" i="4"/>
  <c r="F508" i="4"/>
  <c r="G508" i="4"/>
  <c r="G1509" i="4"/>
  <c r="E1507" i="4"/>
  <c r="H506" i="4"/>
  <c r="E507" i="4"/>
  <c r="H507" i="4"/>
  <c r="E1508" i="4"/>
  <c r="G1510" i="4"/>
  <c r="E508" i="4"/>
  <c r="C1504" i="4"/>
  <c r="C509" i="4"/>
  <c r="F509" i="4"/>
  <c r="D509" i="4"/>
  <c r="D1503" i="4"/>
  <c r="G509" i="4"/>
  <c r="B510" i="4"/>
  <c r="E509" i="4"/>
  <c r="H508" i="4"/>
  <c r="G1511" i="4"/>
  <c r="E1509" i="4"/>
  <c r="G510" i="4"/>
  <c r="G29" i="4"/>
  <c r="D510" i="4"/>
  <c r="D1504" i="4"/>
  <c r="C1505" i="4"/>
  <c r="C510" i="4"/>
  <c r="C29" i="4"/>
  <c r="F510" i="4"/>
  <c r="E1510" i="4"/>
  <c r="H509" i="4"/>
  <c r="G1512" i="4"/>
  <c r="E510" i="4"/>
  <c r="D29" i="4"/>
  <c r="H510" i="4"/>
  <c r="G1513" i="4"/>
  <c r="G1029" i="4"/>
  <c r="E26" i="4" s="1"/>
  <c r="E1511" i="4"/>
  <c r="E29" i="4"/>
  <c r="H29" i="4"/>
  <c r="E41" i="1" l="1"/>
  <c r="E47" i="1"/>
  <c r="E80" i="1"/>
  <c r="E77" i="1"/>
  <c r="E49" i="1"/>
  <c r="E67" i="1"/>
  <c r="E82" i="1"/>
  <c r="E63" i="1"/>
  <c r="E74" i="1"/>
  <c r="E71" i="1"/>
  <c r="F32" i="1"/>
  <c r="G32" i="1"/>
  <c r="D31" i="1"/>
  <c r="D36" i="1"/>
  <c r="D1030" i="1"/>
  <c r="C1031" i="1" s="1"/>
  <c r="C36" i="1" s="1"/>
  <c r="D1505" i="1"/>
  <c r="C1506" i="1" s="1"/>
  <c r="D1506" i="1"/>
  <c r="C1507" i="1" s="1"/>
  <c r="J1026" i="1"/>
  <c r="D88" i="1"/>
  <c r="E88" i="1" s="1"/>
  <c r="D87" i="1"/>
  <c r="E87" i="1" s="1"/>
  <c r="D1080" i="1"/>
  <c r="C1081" i="1" s="1"/>
  <c r="C86" i="1" s="1"/>
  <c r="E86" i="1" s="1"/>
  <c r="D83" i="1"/>
  <c r="D1077" i="1"/>
  <c r="C1078" i="1" s="1"/>
  <c r="C83" i="1" s="1"/>
  <c r="D72" i="1"/>
  <c r="E72" i="1" s="1"/>
  <c r="D1055" i="1"/>
  <c r="C1056" i="1" s="1"/>
  <c r="C61" i="1" s="1"/>
  <c r="E61" i="1" s="1"/>
  <c r="D53" i="1"/>
  <c r="E53" i="1" s="1"/>
  <c r="D52" i="1"/>
  <c r="E52" i="1" s="1"/>
  <c r="D1044" i="1"/>
  <c r="C1045" i="1" s="1"/>
  <c r="C50" i="1" s="1"/>
  <c r="D45" i="1"/>
  <c r="J1035" i="1"/>
  <c r="J1032" i="1"/>
  <c r="J1030" i="1"/>
  <c r="D33" i="1"/>
  <c r="E33" i="1" s="1"/>
  <c r="G31" i="1"/>
  <c r="D90" i="1"/>
  <c r="E90" i="1" s="1"/>
  <c r="D1069" i="1"/>
  <c r="C1070" i="1" s="1"/>
  <c r="C75" i="1" s="1"/>
  <c r="E75" i="1" s="1"/>
  <c r="D1064" i="1"/>
  <c r="C1065" i="1" s="1"/>
  <c r="C70" i="1" s="1"/>
  <c r="D66" i="1"/>
  <c r="E66" i="1" s="1"/>
  <c r="D64" i="1"/>
  <c r="D1058" i="1"/>
  <c r="C1059" i="1" s="1"/>
  <c r="C64" i="1" s="1"/>
  <c r="D1045" i="1"/>
  <c r="C1046" i="1" s="1"/>
  <c r="C51" i="1" s="1"/>
  <c r="D1039" i="1"/>
  <c r="C1040" i="1" s="1"/>
  <c r="C45" i="1" s="1"/>
  <c r="D1036" i="1"/>
  <c r="C1037" i="1" s="1"/>
  <c r="C42" i="1" s="1"/>
  <c r="E42" i="1" s="1"/>
  <c r="D39" i="1"/>
  <c r="D32" i="1"/>
  <c r="E32" i="1" s="1"/>
  <c r="J1028" i="1"/>
  <c r="D85" i="1"/>
  <c r="E85" i="1" s="1"/>
  <c r="D1072" i="1"/>
  <c r="C1073" i="1" s="1"/>
  <c r="C78" i="1" s="1"/>
  <c r="E78" i="1" s="1"/>
  <c r="D1070" i="1"/>
  <c r="C1071" i="1" s="1"/>
  <c r="C76" i="1" s="1"/>
  <c r="D73" i="1"/>
  <c r="D70" i="1"/>
  <c r="D69" i="1"/>
  <c r="E69" i="1" s="1"/>
  <c r="D1062" i="1"/>
  <c r="C1063" i="1" s="1"/>
  <c r="C68" i="1" s="1"/>
  <c r="E68" i="1" s="1"/>
  <c r="D65" i="1"/>
  <c r="D1059" i="1"/>
  <c r="C1060" i="1" s="1"/>
  <c r="C65" i="1" s="1"/>
  <c r="D62" i="1"/>
  <c r="D1053" i="1"/>
  <c r="C1054" i="1" s="1"/>
  <c r="C59" i="1" s="1"/>
  <c r="E59" i="1" s="1"/>
  <c r="D1050" i="1"/>
  <c r="C1051" i="1" s="1"/>
  <c r="C56" i="1" s="1"/>
  <c r="E56" i="1" s="1"/>
  <c r="D50" i="1"/>
  <c r="D1042" i="1"/>
  <c r="C1043" i="1" s="1"/>
  <c r="C48" i="1" s="1"/>
  <c r="E48" i="1" s="1"/>
  <c r="D1033" i="1"/>
  <c r="C1034" i="1" s="1"/>
  <c r="C39" i="1" s="1"/>
  <c r="D37" i="1"/>
  <c r="E37" i="1" s="1"/>
  <c r="D35" i="1"/>
  <c r="E35" i="1" s="1"/>
  <c r="D34" i="1"/>
  <c r="E34" i="1" s="1"/>
  <c r="D1083" i="1"/>
  <c r="C1084" i="1" s="1"/>
  <c r="C89" i="1" s="1"/>
  <c r="E89" i="1" s="1"/>
  <c r="D84" i="1"/>
  <c r="E84" i="1" s="1"/>
  <c r="D1075" i="1"/>
  <c r="C1076" i="1" s="1"/>
  <c r="C81" i="1" s="1"/>
  <c r="E81" i="1" s="1"/>
  <c r="D1073" i="1"/>
  <c r="C1074" i="1" s="1"/>
  <c r="C79" i="1" s="1"/>
  <c r="E79" i="1" s="1"/>
  <c r="D76" i="1"/>
  <c r="D1067" i="1"/>
  <c r="C1068" i="1" s="1"/>
  <c r="C73" i="1" s="1"/>
  <c r="D1056" i="1"/>
  <c r="C1057" i="1" s="1"/>
  <c r="C62" i="1" s="1"/>
  <c r="D1054" i="1"/>
  <c r="C1055" i="1" s="1"/>
  <c r="C60" i="1" s="1"/>
  <c r="E60" i="1" s="1"/>
  <c r="D1051" i="1"/>
  <c r="C1052" i="1" s="1"/>
  <c r="C57" i="1" s="1"/>
  <c r="E57" i="1" s="1"/>
  <c r="D51" i="1"/>
  <c r="D1040" i="1"/>
  <c r="C1041" i="1" s="1"/>
  <c r="C46" i="1" s="1"/>
  <c r="E46" i="1" s="1"/>
  <c r="D1037" i="1"/>
  <c r="C1038" i="1" s="1"/>
  <c r="C43" i="1" s="1"/>
  <c r="E43" i="1" s="1"/>
  <c r="D40" i="1"/>
  <c r="E40" i="1" s="1"/>
  <c r="D38" i="1"/>
  <c r="E38" i="1" s="1"/>
  <c r="J1031" i="1"/>
  <c r="E70" i="1" l="1"/>
  <c r="E45" i="1"/>
  <c r="E50" i="1"/>
  <c r="E64" i="1"/>
  <c r="E65" i="1"/>
  <c r="E83" i="1"/>
  <c r="E36" i="1"/>
  <c r="E76" i="1"/>
  <c r="E31" i="1"/>
  <c r="E1034" i="1"/>
  <c r="G1035" i="1"/>
  <c r="H32" i="1"/>
  <c r="E39" i="1"/>
  <c r="E51" i="1"/>
  <c r="E73" i="1"/>
  <c r="F33" i="1"/>
  <c r="G33" i="1"/>
  <c r="E1035" i="1" s="1"/>
  <c r="E62" i="1"/>
  <c r="H33" i="1" l="1"/>
  <c r="H31" i="1"/>
  <c r="G1034" i="1"/>
  <c r="E1033" i="1"/>
  <c r="F34" i="1"/>
  <c r="G34" i="1"/>
  <c r="G1036" i="1"/>
  <c r="G35" i="1" l="1"/>
  <c r="F35" i="1"/>
  <c r="G1037" i="1"/>
  <c r="H34" i="1"/>
  <c r="E1036" i="1"/>
  <c r="F36" i="1" l="1"/>
  <c r="G36" i="1"/>
  <c r="H35" i="1"/>
  <c r="E1037" i="1"/>
  <c r="G1038" i="1"/>
  <c r="E1038" i="1" l="1"/>
  <c r="G1039" i="1"/>
  <c r="H36" i="1"/>
  <c r="F37" i="1"/>
  <c r="G37" i="1"/>
  <c r="G1040" i="1" l="1"/>
  <c r="H37" i="1"/>
  <c r="E1039" i="1"/>
  <c r="F38" i="1"/>
  <c r="G38" i="1"/>
  <c r="G1041" i="1" l="1"/>
  <c r="H38" i="1"/>
  <c r="E1040" i="1"/>
  <c r="F39" i="1"/>
  <c r="G39" i="1"/>
  <c r="F40" i="1" l="1"/>
  <c r="G40" i="1"/>
  <c r="G1042" i="1"/>
  <c r="E1041" i="1"/>
  <c r="H39" i="1"/>
  <c r="F41" i="1" l="1"/>
  <c r="G41" i="1"/>
  <c r="E1042" i="1"/>
  <c r="H40" i="1"/>
  <c r="G1043" i="1"/>
  <c r="G1044" i="1" l="1"/>
  <c r="E1043" i="1"/>
  <c r="H41" i="1"/>
  <c r="F42" i="1"/>
  <c r="G42" i="1"/>
  <c r="G1045" i="1" l="1"/>
  <c r="H42" i="1"/>
  <c r="E1044" i="1"/>
  <c r="G43" i="1"/>
  <c r="F43" i="1"/>
  <c r="F44" i="1" l="1"/>
  <c r="G44" i="1"/>
  <c r="G1046" i="1"/>
  <c r="H43" i="1"/>
  <c r="E1045" i="1"/>
  <c r="F45" i="1" l="1"/>
  <c r="G45" i="1"/>
  <c r="H44" i="1"/>
  <c r="E1046" i="1"/>
  <c r="G1047" i="1"/>
  <c r="H45" i="1" l="1"/>
  <c r="G1048" i="1"/>
  <c r="E1047" i="1"/>
  <c r="G46" i="1"/>
  <c r="F46" i="1"/>
  <c r="F47" i="1" l="1"/>
  <c r="G47" i="1"/>
  <c r="H46" i="1"/>
  <c r="E1048" i="1"/>
  <c r="G1049" i="1"/>
  <c r="H47" i="1" l="1"/>
  <c r="E1049" i="1"/>
  <c r="G1050" i="1"/>
  <c r="G48" i="1"/>
  <c r="F48" i="1"/>
  <c r="G1051" i="1" l="1"/>
  <c r="H48" i="1"/>
  <c r="E1050" i="1"/>
  <c r="F49" i="1"/>
  <c r="G49" i="1"/>
  <c r="G1052" i="1" l="1"/>
  <c r="H49" i="1"/>
  <c r="E1051" i="1"/>
  <c r="G50" i="1"/>
  <c r="F50" i="1"/>
  <c r="H50" i="1" l="1"/>
  <c r="G1053" i="1"/>
  <c r="E1052" i="1"/>
  <c r="F51" i="1"/>
  <c r="G51" i="1"/>
  <c r="H51" i="1" l="1"/>
  <c r="E1053" i="1"/>
  <c r="G1054" i="1"/>
  <c r="G52" i="1"/>
  <c r="F52" i="1"/>
  <c r="H52" i="1" l="1"/>
  <c r="E1054" i="1"/>
  <c r="G1055" i="1"/>
  <c r="F53" i="1"/>
  <c r="G53" i="1"/>
  <c r="H53" i="1" l="1"/>
  <c r="E1055" i="1"/>
  <c r="G1056" i="1"/>
  <c r="G54" i="1"/>
  <c r="F54" i="1"/>
  <c r="E1056" i="1" l="1"/>
  <c r="H54" i="1"/>
  <c r="G1057" i="1"/>
  <c r="F55" i="1"/>
  <c r="G55" i="1"/>
  <c r="E1057" i="1" l="1"/>
  <c r="G1058" i="1"/>
  <c r="H55" i="1"/>
  <c r="G56" i="1"/>
  <c r="F56" i="1"/>
  <c r="F57" i="1" l="1"/>
  <c r="G57" i="1"/>
  <c r="E1058" i="1"/>
  <c r="G1059" i="1"/>
  <c r="H56" i="1"/>
  <c r="H57" i="1" l="1"/>
  <c r="G1060" i="1"/>
  <c r="E1059" i="1"/>
  <c r="G58" i="1"/>
  <c r="F58" i="1"/>
  <c r="E1060" i="1" l="1"/>
  <c r="G1061" i="1"/>
  <c r="H58" i="1"/>
  <c r="G59" i="1"/>
  <c r="F59" i="1"/>
  <c r="H59" i="1" l="1"/>
  <c r="G1062" i="1"/>
  <c r="E1061" i="1"/>
  <c r="G60" i="1"/>
  <c r="F60" i="1"/>
  <c r="E1062" i="1" l="1"/>
  <c r="H60" i="1"/>
  <c r="G1063" i="1"/>
  <c r="G61" i="1"/>
  <c r="F61" i="1"/>
  <c r="F62" i="1" l="1"/>
  <c r="G62" i="1"/>
  <c r="E1063" i="1"/>
  <c r="G1064" i="1"/>
  <c r="H61" i="1"/>
  <c r="G1065" i="1" l="1"/>
  <c r="H62" i="1"/>
  <c r="E1064" i="1"/>
  <c r="F63" i="1"/>
  <c r="G63" i="1"/>
  <c r="G1066" i="1" l="1"/>
  <c r="H63" i="1"/>
  <c r="E1065" i="1"/>
  <c r="G64" i="1"/>
  <c r="F64" i="1"/>
  <c r="F65" i="1" l="1"/>
  <c r="G65" i="1"/>
  <c r="H64" i="1"/>
  <c r="G1067" i="1"/>
  <c r="E1066" i="1"/>
  <c r="G1068" i="1" l="1"/>
  <c r="E1067" i="1"/>
  <c r="H65" i="1"/>
  <c r="F66" i="1"/>
  <c r="G66" i="1"/>
  <c r="E1068" i="1" l="1"/>
  <c r="H66" i="1"/>
  <c r="G1069" i="1"/>
  <c r="G67" i="1"/>
  <c r="F67" i="1"/>
  <c r="H67" i="1" l="1"/>
  <c r="E1069" i="1"/>
  <c r="G1070" i="1"/>
  <c r="G68" i="1"/>
  <c r="F68" i="1"/>
  <c r="H68" i="1" l="1"/>
  <c r="E1070" i="1"/>
  <c r="G1071" i="1"/>
  <c r="F69" i="1"/>
  <c r="G69" i="1"/>
  <c r="H69" i="1" l="1"/>
  <c r="G1072" i="1"/>
  <c r="E1071" i="1"/>
  <c r="F70" i="1"/>
  <c r="G70" i="1"/>
  <c r="H70" i="1" l="1"/>
  <c r="E1072" i="1"/>
  <c r="G1073" i="1"/>
  <c r="F71" i="1"/>
  <c r="G71" i="1"/>
  <c r="H71" i="1" l="1"/>
  <c r="E1073" i="1"/>
  <c r="G1074" i="1"/>
  <c r="F72" i="1"/>
  <c r="G72" i="1"/>
  <c r="G1075" i="1" l="1"/>
  <c r="H72" i="1"/>
  <c r="E1074" i="1"/>
  <c r="G73" i="1"/>
  <c r="F73" i="1"/>
  <c r="F74" i="1" l="1"/>
  <c r="G74" i="1"/>
  <c r="H73" i="1"/>
  <c r="G1076" i="1"/>
  <c r="E1075" i="1"/>
  <c r="E1076" i="1" l="1"/>
  <c r="G1077" i="1"/>
  <c r="H74" i="1"/>
  <c r="G75" i="1"/>
  <c r="F75" i="1"/>
  <c r="G76" i="1" l="1"/>
  <c r="F76" i="1"/>
  <c r="E1077" i="1"/>
  <c r="G1078" i="1"/>
  <c r="H75" i="1"/>
  <c r="F77" i="1" l="1"/>
  <c r="G77" i="1"/>
  <c r="E1078" i="1"/>
  <c r="G1079" i="1"/>
  <c r="H76" i="1"/>
  <c r="G1080" i="1" l="1"/>
  <c r="E1079" i="1"/>
  <c r="H77" i="1"/>
  <c r="G78" i="1"/>
  <c r="F78" i="1"/>
  <c r="H78" i="1" l="1"/>
  <c r="G1081" i="1"/>
  <c r="E1080" i="1"/>
  <c r="F79" i="1"/>
  <c r="G79" i="1"/>
  <c r="H79" i="1" l="1"/>
  <c r="G1082" i="1"/>
  <c r="E1081" i="1"/>
  <c r="G80" i="1"/>
  <c r="F80" i="1"/>
  <c r="E1082" i="1" l="1"/>
  <c r="G1083" i="1"/>
  <c r="H80" i="1"/>
  <c r="F81" i="1"/>
  <c r="G81" i="1"/>
  <c r="E1083" i="1" l="1"/>
  <c r="H81" i="1"/>
  <c r="G1084" i="1"/>
  <c r="F82" i="1"/>
  <c r="G82" i="1"/>
  <c r="F83" i="1" l="1"/>
  <c r="G83" i="1"/>
  <c r="E1084" i="1"/>
  <c r="H82" i="1"/>
  <c r="G1085" i="1"/>
  <c r="E1085" i="1" l="1"/>
  <c r="G1086" i="1"/>
  <c r="H83" i="1"/>
  <c r="F84" i="1"/>
  <c r="G84" i="1"/>
  <c r="F85" i="1" l="1"/>
  <c r="G85" i="1"/>
  <c r="H84" i="1"/>
  <c r="G1087" i="1"/>
  <c r="E1086" i="1"/>
  <c r="G1088" i="1" l="1"/>
  <c r="H85" i="1"/>
  <c r="E1087" i="1"/>
  <c r="G86" i="1"/>
  <c r="F86" i="1"/>
  <c r="F87" i="1" l="1"/>
  <c r="G87" i="1"/>
  <c r="G1089" i="1"/>
  <c r="H86" i="1"/>
  <c r="E1088" i="1"/>
  <c r="E1089" i="1" l="1"/>
  <c r="G1090" i="1"/>
  <c r="H87" i="1"/>
  <c r="F88" i="1"/>
  <c r="G88" i="1"/>
  <c r="F89" i="1" l="1"/>
  <c r="G89" i="1"/>
  <c r="H88" i="1"/>
  <c r="G1091" i="1"/>
  <c r="E1090" i="1"/>
  <c r="E1091" i="1" l="1"/>
  <c r="G1092" i="1"/>
  <c r="H89" i="1"/>
  <c r="G90" i="1"/>
  <c r="F90" i="1"/>
  <c r="G91" i="1" l="1"/>
  <c r="D1021" i="1"/>
  <c r="E1092" i="1"/>
  <c r="G1093" i="1"/>
  <c r="H90" i="1"/>
  <c r="D1102" i="1" l="1"/>
  <c r="D1101" i="1"/>
  <c r="D1107" i="1"/>
  <c r="D1145" i="1"/>
  <c r="D1134" i="1"/>
  <c r="D1160" i="1"/>
  <c r="D1172" i="1"/>
  <c r="D1111" i="1"/>
  <c r="D1149" i="1"/>
  <c r="D1165" i="1"/>
  <c r="D1192" i="1"/>
  <c r="D1220" i="1"/>
  <c r="D1177" i="1"/>
  <c r="D1202" i="1"/>
  <c r="D1235" i="1"/>
  <c r="D1237" i="1"/>
  <c r="D1245" i="1"/>
  <c r="D1088" i="1"/>
  <c r="D1103" i="1"/>
  <c r="D1117" i="1"/>
  <c r="D1110" i="1"/>
  <c r="D1148" i="1"/>
  <c r="D1096" i="1"/>
  <c r="D1178" i="1"/>
  <c r="D1116" i="1"/>
  <c r="D1156" i="1"/>
  <c r="D1166" i="1"/>
  <c r="D1195" i="1"/>
  <c r="D1241" i="1"/>
  <c r="D1199" i="1"/>
  <c r="D1204" i="1"/>
  <c r="D1151" i="1"/>
  <c r="D1085" i="1"/>
  <c r="D1247" i="1"/>
  <c r="D1214" i="1"/>
  <c r="D1188" i="1"/>
  <c r="D1250" i="1"/>
  <c r="D1190" i="1"/>
  <c r="D1239" i="1"/>
  <c r="D1273" i="1"/>
  <c r="D1230" i="1"/>
  <c r="D1293" i="1"/>
  <c r="D1325" i="1"/>
  <c r="C1326" i="1" s="1"/>
  <c r="C331" i="1" s="1"/>
  <c r="E331" i="1" s="1"/>
  <c r="D1340" i="1"/>
  <c r="C1341" i="1" s="1"/>
  <c r="C346" i="1" s="1"/>
  <c r="E346" i="1" s="1"/>
  <c r="D1330" i="1"/>
  <c r="C1331" i="1" s="1"/>
  <c r="C336" i="1" s="1"/>
  <c r="E336" i="1" s="1"/>
  <c r="D1359" i="1"/>
  <c r="C1360" i="1" s="1"/>
  <c r="C365" i="1" s="1"/>
  <c r="E365" i="1" s="1"/>
  <c r="D1367" i="1"/>
  <c r="C1368" i="1" s="1"/>
  <c r="C373" i="1" s="1"/>
  <c r="E373" i="1" s="1"/>
  <c r="D1308" i="1"/>
  <c r="D1279" i="1"/>
  <c r="D1104" i="1"/>
  <c r="D1130" i="1"/>
  <c r="D1137" i="1"/>
  <c r="D1142" i="1"/>
  <c r="D1122" i="1"/>
  <c r="D1124" i="1"/>
  <c r="D1091" i="1"/>
  <c r="D1170" i="1"/>
  <c r="D1173" i="1"/>
  <c r="D1141" i="1"/>
  <c r="D1210" i="1"/>
  <c r="D1252" i="1"/>
  <c r="D1213" i="1"/>
  <c r="D1186" i="1"/>
  <c r="D1211" i="1"/>
  <c r="D1180" i="1"/>
  <c r="D1105" i="1"/>
  <c r="D1135" i="1"/>
  <c r="D1138" i="1"/>
  <c r="D1155" i="1"/>
  <c r="D1150" i="1"/>
  <c r="D1128" i="1"/>
  <c r="D1093" i="1"/>
  <c r="D1095" i="1"/>
  <c r="D1115" i="1"/>
  <c r="D1159" i="1"/>
  <c r="D1216" i="1"/>
  <c r="D1147" i="1"/>
  <c r="D1175" i="1"/>
  <c r="D1191" i="1"/>
  <c r="D1215" i="1"/>
  <c r="D1207" i="1"/>
  <c r="D1183" i="1"/>
  <c r="D1244" i="1"/>
  <c r="D1224" i="1"/>
  <c r="D1278" i="1"/>
  <c r="D1254" i="1"/>
  <c r="D1265" i="1"/>
  <c r="D1129" i="1"/>
  <c r="D1274" i="1"/>
  <c r="D1285" i="1"/>
  <c r="D1333" i="1"/>
  <c r="C1334" i="1" s="1"/>
  <c r="C339" i="1" s="1"/>
  <c r="E339" i="1" s="1"/>
  <c r="D1219" i="1"/>
  <c r="D1354" i="1"/>
  <c r="C1355" i="1" s="1"/>
  <c r="C360" i="1" s="1"/>
  <c r="E360" i="1" s="1"/>
  <c r="D1366" i="1"/>
  <c r="C1367" i="1" s="1"/>
  <c r="C372" i="1" s="1"/>
  <c r="E372" i="1" s="1"/>
  <c r="D1257" i="1"/>
  <c r="D1321" i="1"/>
  <c r="D1310" i="1"/>
  <c r="D1300" i="1"/>
  <c r="D1305" i="1"/>
  <c r="D1090" i="1"/>
  <c r="D1092" i="1"/>
  <c r="D1162" i="1"/>
  <c r="D1125" i="1"/>
  <c r="D1168" i="1"/>
  <c r="D1153" i="1"/>
  <c r="D1205" i="1"/>
  <c r="D1221" i="1"/>
  <c r="D1229" i="1"/>
  <c r="D1223" i="1"/>
  <c r="D1283" i="1"/>
  <c r="D1249" i="1"/>
  <c r="D1263" i="1"/>
  <c r="D1281" i="1"/>
  <c r="D1100" i="1"/>
  <c r="D1097" i="1"/>
  <c r="D1121" i="1"/>
  <c r="D1163" i="1"/>
  <c r="D1126" i="1"/>
  <c r="D1179" i="1"/>
  <c r="D1164" i="1"/>
  <c r="D1234" i="1"/>
  <c r="D1225" i="1"/>
  <c r="D1236" i="1"/>
  <c r="D1227" i="1"/>
  <c r="D1181" i="1"/>
  <c r="D1255" i="1"/>
  <c r="D1226" i="1"/>
  <c r="D1292" i="1"/>
  <c r="D1261" i="1"/>
  <c r="D1329" i="1"/>
  <c r="C1330" i="1" s="1"/>
  <c r="C335" i="1" s="1"/>
  <c r="E335" i="1" s="1"/>
  <c r="D1291" i="1"/>
  <c r="D1337" i="1"/>
  <c r="C1338" i="1" s="1"/>
  <c r="C343" i="1" s="1"/>
  <c r="E343" i="1" s="1"/>
  <c r="D1309" i="1"/>
  <c r="D1332" i="1"/>
  <c r="C1333" i="1" s="1"/>
  <c r="C338" i="1" s="1"/>
  <c r="E338" i="1" s="1"/>
  <c r="D1387" i="1"/>
  <c r="C1388" i="1" s="1"/>
  <c r="C393" i="1" s="1"/>
  <c r="E393" i="1" s="1"/>
  <c r="D1398" i="1"/>
  <c r="C1399" i="1" s="1"/>
  <c r="C404" i="1" s="1"/>
  <c r="E404" i="1" s="1"/>
  <c r="D1434" i="1"/>
  <c r="C1435" i="1" s="1"/>
  <c r="C440" i="1" s="1"/>
  <c r="E440" i="1" s="1"/>
  <c r="D1460" i="1"/>
  <c r="C1461" i="1" s="1"/>
  <c r="C466" i="1" s="1"/>
  <c r="E466" i="1" s="1"/>
  <c r="D1474" i="1"/>
  <c r="C1475" i="1" s="1"/>
  <c r="C480" i="1" s="1"/>
  <c r="E480" i="1" s="1"/>
  <c r="D1489" i="1"/>
  <c r="C1490" i="1" s="1"/>
  <c r="C495" i="1" s="1"/>
  <c r="E495" i="1" s="1"/>
  <c r="D1492" i="1"/>
  <c r="C1493" i="1" s="1"/>
  <c r="C498" i="1" s="1"/>
  <c r="E498" i="1" s="1"/>
  <c r="D1502" i="1"/>
  <c r="C1503" i="1" s="1"/>
  <c r="C508" i="1" s="1"/>
  <c r="E508" i="1" s="1"/>
  <c r="D1086" i="1"/>
  <c r="D1118" i="1"/>
  <c r="D1113" i="1"/>
  <c r="D1182" i="1"/>
  <c r="D1157" i="1"/>
  <c r="D1196" i="1"/>
  <c r="D1203" i="1"/>
  <c r="D1194" i="1"/>
  <c r="D1256" i="1"/>
  <c r="D1238" i="1"/>
  <c r="D1233" i="1"/>
  <c r="D1198" i="1"/>
  <c r="D1260" i="1"/>
  <c r="D1268" i="1"/>
  <c r="D1316" i="1"/>
  <c r="D1315" i="1"/>
  <c r="D1345" i="1"/>
  <c r="C1346" i="1" s="1"/>
  <c r="C351" i="1" s="1"/>
  <c r="E351" i="1" s="1"/>
  <c r="D1302" i="1"/>
  <c r="D1355" i="1"/>
  <c r="C1356" i="1" s="1"/>
  <c r="C361" i="1" s="1"/>
  <c r="E361" i="1" s="1"/>
  <c r="D1313" i="1"/>
  <c r="D1352" i="1"/>
  <c r="C1353" i="1" s="1"/>
  <c r="C358" i="1" s="1"/>
  <c r="E358" i="1" s="1"/>
  <c r="D1089" i="1"/>
  <c r="D1131" i="1"/>
  <c r="D1114" i="1"/>
  <c r="D1187" i="1"/>
  <c r="D1167" i="1"/>
  <c r="D1209" i="1"/>
  <c r="D1206" i="1"/>
  <c r="D1200" i="1"/>
  <c r="D1282" i="1"/>
  <c r="D1272" i="1"/>
  <c r="D1242" i="1"/>
  <c r="D1228" i="1"/>
  <c r="D1266" i="1"/>
  <c r="D1143" i="1"/>
  <c r="D1322" i="1"/>
  <c r="D1319" i="1"/>
  <c r="D1286" i="1"/>
  <c r="D1326" i="1"/>
  <c r="C1327" i="1" s="1"/>
  <c r="C332" i="1" s="1"/>
  <c r="E332" i="1" s="1"/>
  <c r="D1363" i="1"/>
  <c r="C1364" i="1" s="1"/>
  <c r="C369" i="1" s="1"/>
  <c r="E369" i="1" s="1"/>
  <c r="D1323" i="1"/>
  <c r="D1288" i="1"/>
  <c r="D1344" i="1"/>
  <c r="C1345" i="1" s="1"/>
  <c r="C350" i="1" s="1"/>
  <c r="E350" i="1" s="1"/>
  <c r="D1348" i="1"/>
  <c r="C1349" i="1" s="1"/>
  <c r="C354" i="1" s="1"/>
  <c r="E354" i="1" s="1"/>
  <c r="D1364" i="1"/>
  <c r="C1365" i="1" s="1"/>
  <c r="C370" i="1" s="1"/>
  <c r="E370" i="1" s="1"/>
  <c r="D1362" i="1"/>
  <c r="C1363" i="1" s="1"/>
  <c r="C368" i="1" s="1"/>
  <c r="E368" i="1" s="1"/>
  <c r="D1407" i="1"/>
  <c r="C1408" i="1" s="1"/>
  <c r="C413" i="1" s="1"/>
  <c r="E413" i="1" s="1"/>
  <c r="D1419" i="1"/>
  <c r="C1420" i="1" s="1"/>
  <c r="C425" i="1" s="1"/>
  <c r="E425" i="1" s="1"/>
  <c r="D1436" i="1"/>
  <c r="C1437" i="1" s="1"/>
  <c r="C442" i="1" s="1"/>
  <c r="E442" i="1" s="1"/>
  <c r="D1447" i="1"/>
  <c r="C1448" i="1" s="1"/>
  <c r="C453" i="1" s="1"/>
  <c r="E453" i="1" s="1"/>
  <c r="D1452" i="1"/>
  <c r="C1453" i="1" s="1"/>
  <c r="C458" i="1" s="1"/>
  <c r="E458" i="1" s="1"/>
  <c r="D1457" i="1"/>
  <c r="C1458" i="1" s="1"/>
  <c r="C463" i="1" s="1"/>
  <c r="E463" i="1" s="1"/>
  <c r="D1463" i="1"/>
  <c r="C1464" i="1" s="1"/>
  <c r="C469" i="1" s="1"/>
  <c r="E469" i="1" s="1"/>
  <c r="D1488" i="1"/>
  <c r="C1489" i="1" s="1"/>
  <c r="C494" i="1" s="1"/>
  <c r="E494" i="1" s="1"/>
  <c r="D1494" i="1"/>
  <c r="C1495" i="1" s="1"/>
  <c r="C500" i="1" s="1"/>
  <c r="E500" i="1" s="1"/>
  <c r="D1353" i="1"/>
  <c r="C1354" i="1" s="1"/>
  <c r="C359" i="1" s="1"/>
  <c r="E359" i="1" s="1"/>
  <c r="D1331" i="1"/>
  <c r="C1332" i="1" s="1"/>
  <c r="C337" i="1" s="1"/>
  <c r="E337" i="1" s="1"/>
  <c r="D1371" i="1"/>
  <c r="C1372" i="1" s="1"/>
  <c r="C377" i="1" s="1"/>
  <c r="E377" i="1" s="1"/>
  <c r="D1108" i="1"/>
  <c r="D1139" i="1"/>
  <c r="D1152" i="1"/>
  <c r="D1098" i="1"/>
  <c r="D1099" i="1"/>
  <c r="D1217" i="1"/>
  <c r="D1185" i="1"/>
  <c r="D1231" i="1"/>
  <c r="D1176" i="1"/>
  <c r="D1132" i="1"/>
  <c r="D1262" i="1"/>
  <c r="D1246" i="1"/>
  <c r="D1267" i="1"/>
  <c r="D1253" i="1"/>
  <c r="D1240" i="1"/>
  <c r="D1087" i="1"/>
  <c r="D1140" i="1"/>
  <c r="D1154" i="1"/>
  <c r="D1136" i="1"/>
  <c r="D1144" i="1"/>
  <c r="D1218" i="1"/>
  <c r="D1197" i="1"/>
  <c r="D1232" i="1"/>
  <c r="D1189" i="1"/>
  <c r="D1184" i="1"/>
  <c r="D1270" i="1"/>
  <c r="D1158" i="1"/>
  <c r="D1269" i="1"/>
  <c r="D1258" i="1"/>
  <c r="D1306" i="1"/>
  <c r="D1301" i="1"/>
  <c r="D1360" i="1"/>
  <c r="C1361" i="1" s="1"/>
  <c r="C366" i="1" s="1"/>
  <c r="E366" i="1" s="1"/>
  <c r="D1357" i="1"/>
  <c r="C1358" i="1" s="1"/>
  <c r="C363" i="1" s="1"/>
  <c r="E363" i="1" s="1"/>
  <c r="D1290" i="1"/>
  <c r="D1356" i="1"/>
  <c r="C1357" i="1" s="1"/>
  <c r="C362" i="1" s="1"/>
  <c r="E362" i="1" s="1"/>
  <c r="D1299" i="1"/>
  <c r="D1373" i="1"/>
  <c r="C1374" i="1" s="1"/>
  <c r="C379" i="1" s="1"/>
  <c r="E379" i="1" s="1"/>
  <c r="D1390" i="1"/>
  <c r="C1391" i="1" s="1"/>
  <c r="C396" i="1" s="1"/>
  <c r="E396" i="1" s="1"/>
  <c r="D1404" i="1"/>
  <c r="C1405" i="1" s="1"/>
  <c r="C410" i="1" s="1"/>
  <c r="E410" i="1" s="1"/>
  <c r="D1446" i="1"/>
  <c r="C1447" i="1" s="1"/>
  <c r="C452" i="1" s="1"/>
  <c r="E452" i="1" s="1"/>
  <c r="D1465" i="1"/>
  <c r="C1466" i="1" s="1"/>
  <c r="C471" i="1" s="1"/>
  <c r="E471" i="1" s="1"/>
  <c r="D1485" i="1"/>
  <c r="C1486" i="1" s="1"/>
  <c r="C491" i="1" s="1"/>
  <c r="E491" i="1" s="1"/>
  <c r="D1490" i="1"/>
  <c r="C1491" i="1" s="1"/>
  <c r="C496" i="1" s="1"/>
  <c r="E496" i="1" s="1"/>
  <c r="D1495" i="1"/>
  <c r="C1496" i="1" s="1"/>
  <c r="C501" i="1" s="1"/>
  <c r="E501" i="1" s="1"/>
  <c r="D1317" i="1"/>
  <c r="D1109" i="1"/>
  <c r="D1120" i="1"/>
  <c r="D1112" i="1"/>
  <c r="D1133" i="1"/>
  <c r="D1094" i="1"/>
  <c r="D1243" i="1"/>
  <c r="D1222" i="1"/>
  <c r="D1161" i="1"/>
  <c r="D1201" i="1"/>
  <c r="D1193" i="1"/>
  <c r="D1271" i="1"/>
  <c r="D1259" i="1"/>
  <c r="D1287" i="1"/>
  <c r="D1264" i="1"/>
  <c r="D1303" i="1"/>
  <c r="D1311" i="1"/>
  <c r="D1327" i="1"/>
  <c r="C1328" i="1" s="1"/>
  <c r="C333" i="1" s="1"/>
  <c r="E333" i="1" s="1"/>
  <c r="D1277" i="1"/>
  <c r="D1298" i="1"/>
  <c r="D1318" i="1"/>
  <c r="D1324" i="1"/>
  <c r="D1123" i="1"/>
  <c r="D1127" i="1"/>
  <c r="D1119" i="1"/>
  <c r="D1169" i="1"/>
  <c r="D1106" i="1"/>
  <c r="D1248" i="1"/>
  <c r="D1174" i="1"/>
  <c r="D1171" i="1"/>
  <c r="D1208" i="1"/>
  <c r="D1212" i="1"/>
  <c r="D1280" i="1"/>
  <c r="D1146" i="1"/>
  <c r="D1307" i="1"/>
  <c r="D1276" i="1"/>
  <c r="D1304" i="1"/>
  <c r="D1312" i="1"/>
  <c r="D1341" i="1"/>
  <c r="C1342" i="1" s="1"/>
  <c r="C347" i="1" s="1"/>
  <c r="E347" i="1" s="1"/>
  <c r="D1296" i="1"/>
  <c r="D1343" i="1"/>
  <c r="C1344" i="1" s="1"/>
  <c r="C349" i="1" s="1"/>
  <c r="E349" i="1" s="1"/>
  <c r="D1294" i="1"/>
  <c r="D1320" i="1"/>
  <c r="D1438" i="1"/>
  <c r="C1439" i="1" s="1"/>
  <c r="C444" i="1" s="1"/>
  <c r="E444" i="1" s="1"/>
  <c r="D1369" i="1"/>
  <c r="C1370" i="1" s="1"/>
  <c r="C375" i="1" s="1"/>
  <c r="E375" i="1" s="1"/>
  <c r="D1458" i="1"/>
  <c r="C1459" i="1" s="1"/>
  <c r="C464" i="1" s="1"/>
  <c r="E464" i="1" s="1"/>
  <c r="D1475" i="1"/>
  <c r="C1476" i="1" s="1"/>
  <c r="C481" i="1" s="1"/>
  <c r="E481" i="1" s="1"/>
  <c r="D1375" i="1"/>
  <c r="C1376" i="1" s="1"/>
  <c r="C381" i="1" s="1"/>
  <c r="E381" i="1" s="1"/>
  <c r="D1314" i="1"/>
  <c r="D1350" i="1"/>
  <c r="C1351" i="1" s="1"/>
  <c r="C356" i="1" s="1"/>
  <c r="E356" i="1" s="1"/>
  <c r="D1289" i="1"/>
  <c r="D1328" i="1"/>
  <c r="C1329" i="1" s="1"/>
  <c r="C334" i="1" s="1"/>
  <c r="E334" i="1" s="1"/>
  <c r="D1251" i="1"/>
  <c r="D1459" i="1"/>
  <c r="C1460" i="1" s="1"/>
  <c r="C465" i="1" s="1"/>
  <c r="E465" i="1" s="1"/>
  <c r="D1338" i="1"/>
  <c r="C1339" i="1" s="1"/>
  <c r="C344" i="1" s="1"/>
  <c r="E344" i="1" s="1"/>
  <c r="D1335" i="1"/>
  <c r="C1336" i="1" s="1"/>
  <c r="C341" i="1" s="1"/>
  <c r="E341" i="1" s="1"/>
  <c r="D1295" i="1"/>
  <c r="D1416" i="1"/>
  <c r="C1417" i="1" s="1"/>
  <c r="C422" i="1" s="1"/>
  <c r="E422" i="1" s="1"/>
  <c r="D1499" i="1"/>
  <c r="C1500" i="1" s="1"/>
  <c r="C505" i="1" s="1"/>
  <c r="E505" i="1" s="1"/>
  <c r="D1391" i="1"/>
  <c r="C1392" i="1" s="1"/>
  <c r="C397" i="1" s="1"/>
  <c r="E397" i="1" s="1"/>
  <c r="D1479" i="1"/>
  <c r="C1480" i="1" s="1"/>
  <c r="C485" i="1" s="1"/>
  <c r="E485" i="1" s="1"/>
  <c r="D1334" i="1"/>
  <c r="C1335" i="1" s="1"/>
  <c r="C340" i="1" s="1"/>
  <c r="E340" i="1" s="1"/>
  <c r="D1388" i="1"/>
  <c r="C1389" i="1" s="1"/>
  <c r="C394" i="1" s="1"/>
  <c r="E394" i="1" s="1"/>
  <c r="D1346" i="1"/>
  <c r="C1347" i="1" s="1"/>
  <c r="C352" i="1" s="1"/>
  <c r="E352" i="1" s="1"/>
  <c r="D1449" i="1"/>
  <c r="C1450" i="1" s="1"/>
  <c r="C455" i="1" s="1"/>
  <c r="E455" i="1" s="1"/>
  <c r="D1378" i="1"/>
  <c r="C1379" i="1" s="1"/>
  <c r="C384" i="1" s="1"/>
  <c r="E384" i="1" s="1"/>
  <c r="D1453" i="1"/>
  <c r="C1454" i="1" s="1"/>
  <c r="C459" i="1" s="1"/>
  <c r="E459" i="1" s="1"/>
  <c r="D1464" i="1"/>
  <c r="C1465" i="1" s="1"/>
  <c r="C470" i="1" s="1"/>
  <c r="E470" i="1" s="1"/>
  <c r="D1384" i="1"/>
  <c r="C1385" i="1" s="1"/>
  <c r="C390" i="1" s="1"/>
  <c r="E390" i="1" s="1"/>
  <c r="D1349" i="1"/>
  <c r="C1350" i="1" s="1"/>
  <c r="C355" i="1" s="1"/>
  <c r="E355" i="1" s="1"/>
  <c r="D1482" i="1"/>
  <c r="C1483" i="1" s="1"/>
  <c r="C488" i="1" s="1"/>
  <c r="E488" i="1" s="1"/>
  <c r="D1413" i="1"/>
  <c r="C1414" i="1" s="1"/>
  <c r="C419" i="1" s="1"/>
  <c r="E419" i="1" s="1"/>
  <c r="D1439" i="1"/>
  <c r="C1440" i="1" s="1"/>
  <c r="C445" i="1" s="1"/>
  <c r="E445" i="1" s="1"/>
  <c r="D1275" i="1"/>
  <c r="D1361" i="1"/>
  <c r="C1362" i="1" s="1"/>
  <c r="C367" i="1" s="1"/>
  <c r="E367" i="1" s="1"/>
  <c r="D1429" i="1"/>
  <c r="C1430" i="1" s="1"/>
  <c r="C435" i="1" s="1"/>
  <c r="E435" i="1" s="1"/>
  <c r="D1358" i="1"/>
  <c r="C1359" i="1" s="1"/>
  <c r="C364" i="1" s="1"/>
  <c r="E364" i="1" s="1"/>
  <c r="D1351" i="1"/>
  <c r="C1352" i="1" s="1"/>
  <c r="C357" i="1" s="1"/>
  <c r="E357" i="1" s="1"/>
  <c r="D1454" i="1"/>
  <c r="C1455" i="1" s="1"/>
  <c r="C460" i="1" s="1"/>
  <c r="E460" i="1" s="1"/>
  <c r="D1440" i="1"/>
  <c r="C1441" i="1" s="1"/>
  <c r="C446" i="1" s="1"/>
  <c r="E446" i="1" s="1"/>
  <c r="D1455" i="1"/>
  <c r="C1456" i="1" s="1"/>
  <c r="C461" i="1" s="1"/>
  <c r="E461" i="1" s="1"/>
  <c r="D1386" i="1"/>
  <c r="C1387" i="1" s="1"/>
  <c r="C392" i="1" s="1"/>
  <c r="E392" i="1" s="1"/>
  <c r="D1284" i="1"/>
  <c r="D1370" i="1"/>
  <c r="C1371" i="1" s="1"/>
  <c r="C376" i="1" s="1"/>
  <c r="E376" i="1" s="1"/>
  <c r="D1412" i="1"/>
  <c r="C1413" i="1" s="1"/>
  <c r="C418" i="1" s="1"/>
  <c r="E418" i="1" s="1"/>
  <c r="D1379" i="1"/>
  <c r="C1380" i="1" s="1"/>
  <c r="C385" i="1" s="1"/>
  <c r="E385" i="1" s="1"/>
  <c r="D1421" i="1"/>
  <c r="C1422" i="1" s="1"/>
  <c r="C427" i="1" s="1"/>
  <c r="E427" i="1" s="1"/>
  <c r="D1486" i="1"/>
  <c r="C1487" i="1" s="1"/>
  <c r="C492" i="1" s="1"/>
  <c r="E492" i="1" s="1"/>
  <c r="D1342" i="1"/>
  <c r="C1343" i="1" s="1"/>
  <c r="C348" i="1" s="1"/>
  <c r="E348" i="1" s="1"/>
  <c r="D1461" i="1"/>
  <c r="C1462" i="1" s="1"/>
  <c r="C467" i="1" s="1"/>
  <c r="E467" i="1" s="1"/>
  <c r="D1383" i="1"/>
  <c r="C1384" i="1" s="1"/>
  <c r="C389" i="1" s="1"/>
  <c r="E389" i="1" s="1"/>
  <c r="D1411" i="1"/>
  <c r="C1412" i="1" s="1"/>
  <c r="C417" i="1" s="1"/>
  <c r="E417" i="1" s="1"/>
  <c r="D1470" i="1"/>
  <c r="C1471" i="1" s="1"/>
  <c r="C476" i="1" s="1"/>
  <c r="E476" i="1" s="1"/>
  <c r="D1500" i="1"/>
  <c r="C1501" i="1" s="1"/>
  <c r="C506" i="1" s="1"/>
  <c r="E506" i="1" s="1"/>
  <c r="D1297" i="1"/>
  <c r="D1418" i="1"/>
  <c r="C1419" i="1" s="1"/>
  <c r="C424" i="1" s="1"/>
  <c r="E424" i="1" s="1"/>
  <c r="D1467" i="1"/>
  <c r="C1468" i="1" s="1"/>
  <c r="C473" i="1" s="1"/>
  <c r="E473" i="1" s="1"/>
  <c r="D1430" i="1"/>
  <c r="C1431" i="1" s="1"/>
  <c r="C436" i="1" s="1"/>
  <c r="E436" i="1" s="1"/>
  <c r="D1462" i="1"/>
  <c r="C1463" i="1" s="1"/>
  <c r="C468" i="1" s="1"/>
  <c r="E468" i="1" s="1"/>
  <c r="D1374" i="1"/>
  <c r="C1375" i="1" s="1"/>
  <c r="C380" i="1" s="1"/>
  <c r="E380" i="1" s="1"/>
  <c r="D1409" i="1"/>
  <c r="C1410" i="1" s="1"/>
  <c r="C415" i="1" s="1"/>
  <c r="E415" i="1" s="1"/>
  <c r="D1385" i="1"/>
  <c r="C1386" i="1" s="1"/>
  <c r="C391" i="1" s="1"/>
  <c r="E391" i="1" s="1"/>
  <c r="D1423" i="1"/>
  <c r="C1424" i="1" s="1"/>
  <c r="C429" i="1" s="1"/>
  <c r="E429" i="1" s="1"/>
  <c r="D1428" i="1"/>
  <c r="C1429" i="1" s="1"/>
  <c r="C434" i="1" s="1"/>
  <c r="E434" i="1" s="1"/>
  <c r="D1403" i="1"/>
  <c r="C1404" i="1" s="1"/>
  <c r="C409" i="1" s="1"/>
  <c r="E409" i="1" s="1"/>
  <c r="D1417" i="1"/>
  <c r="C1418" i="1" s="1"/>
  <c r="C423" i="1" s="1"/>
  <c r="E423" i="1" s="1"/>
  <c r="D1491" i="1"/>
  <c r="C1492" i="1" s="1"/>
  <c r="C497" i="1" s="1"/>
  <c r="E497" i="1" s="1"/>
  <c r="D1427" i="1"/>
  <c r="C1428" i="1" s="1"/>
  <c r="C433" i="1" s="1"/>
  <c r="E433" i="1" s="1"/>
  <c r="D1469" i="1"/>
  <c r="C1470" i="1" s="1"/>
  <c r="C475" i="1" s="1"/>
  <c r="E475" i="1" s="1"/>
  <c r="D1476" i="1"/>
  <c r="C1477" i="1" s="1"/>
  <c r="C482" i="1" s="1"/>
  <c r="E482" i="1" s="1"/>
  <c r="D1380" i="1"/>
  <c r="C1381" i="1" s="1"/>
  <c r="C386" i="1" s="1"/>
  <c r="E386" i="1" s="1"/>
  <c r="D1471" i="1"/>
  <c r="C1472" i="1" s="1"/>
  <c r="C477" i="1" s="1"/>
  <c r="E477" i="1" s="1"/>
  <c r="D1493" i="1"/>
  <c r="C1494" i="1" s="1"/>
  <c r="C499" i="1" s="1"/>
  <c r="E499" i="1" s="1"/>
  <c r="D1410" i="1"/>
  <c r="C1411" i="1" s="1"/>
  <c r="C416" i="1" s="1"/>
  <c r="E416" i="1" s="1"/>
  <c r="D1478" i="1"/>
  <c r="C1479" i="1" s="1"/>
  <c r="C484" i="1" s="1"/>
  <c r="E484" i="1" s="1"/>
  <c r="D1336" i="1"/>
  <c r="C1337" i="1" s="1"/>
  <c r="C342" i="1" s="1"/>
  <c r="E342" i="1" s="1"/>
  <c r="D1444" i="1"/>
  <c r="C1445" i="1" s="1"/>
  <c r="C450" i="1" s="1"/>
  <c r="E450" i="1" s="1"/>
  <c r="D1377" i="1"/>
  <c r="C1378" i="1" s="1"/>
  <c r="C383" i="1" s="1"/>
  <c r="E383" i="1" s="1"/>
  <c r="D1431" i="1"/>
  <c r="C1432" i="1" s="1"/>
  <c r="C437" i="1" s="1"/>
  <c r="E437" i="1" s="1"/>
  <c r="D1433" i="1"/>
  <c r="C1434" i="1" s="1"/>
  <c r="C439" i="1" s="1"/>
  <c r="E439" i="1" s="1"/>
  <c r="D1389" i="1"/>
  <c r="C1390" i="1" s="1"/>
  <c r="C395" i="1" s="1"/>
  <c r="E395" i="1" s="1"/>
  <c r="D1441" i="1"/>
  <c r="C1442" i="1" s="1"/>
  <c r="C447" i="1" s="1"/>
  <c r="E447" i="1" s="1"/>
  <c r="D1501" i="1"/>
  <c r="C1502" i="1" s="1"/>
  <c r="C507" i="1" s="1"/>
  <c r="E507" i="1" s="1"/>
  <c r="D1376" i="1"/>
  <c r="C1377" i="1" s="1"/>
  <c r="C382" i="1" s="1"/>
  <c r="E382" i="1" s="1"/>
  <c r="D1481" i="1"/>
  <c r="C1482" i="1" s="1"/>
  <c r="C487" i="1" s="1"/>
  <c r="E487" i="1" s="1"/>
  <c r="D1402" i="1"/>
  <c r="C1403" i="1" s="1"/>
  <c r="C408" i="1" s="1"/>
  <c r="E408" i="1" s="1"/>
  <c r="D1415" i="1"/>
  <c r="C1416" i="1" s="1"/>
  <c r="C421" i="1" s="1"/>
  <c r="E421" i="1" s="1"/>
  <c r="D1432" i="1"/>
  <c r="C1433" i="1" s="1"/>
  <c r="C438" i="1" s="1"/>
  <c r="E438" i="1" s="1"/>
  <c r="D1472" i="1"/>
  <c r="C1473" i="1" s="1"/>
  <c r="C478" i="1" s="1"/>
  <c r="E478" i="1" s="1"/>
  <c r="D1406" i="1"/>
  <c r="C1407" i="1" s="1"/>
  <c r="C412" i="1" s="1"/>
  <c r="E412" i="1" s="1"/>
  <c r="D1443" i="1"/>
  <c r="C1444" i="1" s="1"/>
  <c r="C449" i="1" s="1"/>
  <c r="E449" i="1" s="1"/>
  <c r="D1498" i="1"/>
  <c r="C1499" i="1" s="1"/>
  <c r="C504" i="1" s="1"/>
  <c r="E504" i="1" s="1"/>
  <c r="D1448" i="1"/>
  <c r="C1449" i="1" s="1"/>
  <c r="C454" i="1" s="1"/>
  <c r="E454" i="1" s="1"/>
  <c r="D1477" i="1"/>
  <c r="C1478" i="1" s="1"/>
  <c r="C483" i="1" s="1"/>
  <c r="E483" i="1" s="1"/>
  <c r="D1393" i="1"/>
  <c r="C1394" i="1" s="1"/>
  <c r="C399" i="1" s="1"/>
  <c r="E399" i="1" s="1"/>
  <c r="D1414" i="1"/>
  <c r="C1415" i="1" s="1"/>
  <c r="C420" i="1" s="1"/>
  <c r="E420" i="1" s="1"/>
  <c r="D1405" i="1"/>
  <c r="C1406" i="1" s="1"/>
  <c r="C411" i="1" s="1"/>
  <c r="E411" i="1" s="1"/>
  <c r="D1420" i="1"/>
  <c r="C1421" i="1" s="1"/>
  <c r="C426" i="1" s="1"/>
  <c r="E426" i="1" s="1"/>
  <c r="D1424" i="1"/>
  <c r="C1425" i="1" s="1"/>
  <c r="C430" i="1" s="1"/>
  <c r="E430" i="1" s="1"/>
  <c r="D1394" i="1"/>
  <c r="C1395" i="1" s="1"/>
  <c r="C400" i="1" s="1"/>
  <c r="E400" i="1" s="1"/>
  <c r="D1487" i="1"/>
  <c r="C1488" i="1" s="1"/>
  <c r="C493" i="1" s="1"/>
  <c r="E493" i="1" s="1"/>
  <c r="D1484" i="1"/>
  <c r="C1485" i="1" s="1"/>
  <c r="C490" i="1" s="1"/>
  <c r="E490" i="1" s="1"/>
  <c r="D1365" i="1"/>
  <c r="C1366" i="1" s="1"/>
  <c r="C371" i="1" s="1"/>
  <c r="E371" i="1" s="1"/>
  <c r="D1392" i="1"/>
  <c r="C1393" i="1" s="1"/>
  <c r="C398" i="1" s="1"/>
  <c r="E398" i="1" s="1"/>
  <c r="D1480" i="1"/>
  <c r="C1481" i="1" s="1"/>
  <c r="C486" i="1" s="1"/>
  <c r="E486" i="1" s="1"/>
  <c r="D1503" i="1"/>
  <c r="C1504" i="1" s="1"/>
  <c r="C509" i="1" s="1"/>
  <c r="E509" i="1" s="1"/>
  <c r="D1426" i="1"/>
  <c r="C1427" i="1" s="1"/>
  <c r="C432" i="1" s="1"/>
  <c r="E432" i="1" s="1"/>
  <c r="D1347" i="1"/>
  <c r="C1348" i="1" s="1"/>
  <c r="C353" i="1" s="1"/>
  <c r="E353" i="1" s="1"/>
  <c r="D1496" i="1"/>
  <c r="C1497" i="1" s="1"/>
  <c r="C502" i="1" s="1"/>
  <c r="E502" i="1" s="1"/>
  <c r="D1473" i="1"/>
  <c r="C1474" i="1" s="1"/>
  <c r="C479" i="1" s="1"/>
  <c r="E479" i="1" s="1"/>
  <c r="D1397" i="1"/>
  <c r="C1398" i="1" s="1"/>
  <c r="C403" i="1" s="1"/>
  <c r="E403" i="1" s="1"/>
  <c r="D1395" i="1"/>
  <c r="C1396" i="1" s="1"/>
  <c r="C401" i="1" s="1"/>
  <c r="E401" i="1" s="1"/>
  <c r="D1451" i="1"/>
  <c r="C1452" i="1" s="1"/>
  <c r="C457" i="1" s="1"/>
  <c r="E457" i="1" s="1"/>
  <c r="D1425" i="1"/>
  <c r="C1426" i="1" s="1"/>
  <c r="C431" i="1" s="1"/>
  <c r="E431" i="1" s="1"/>
  <c r="D1456" i="1"/>
  <c r="C1457" i="1" s="1"/>
  <c r="C462" i="1" s="1"/>
  <c r="E462" i="1" s="1"/>
  <c r="D1442" i="1"/>
  <c r="C1443" i="1" s="1"/>
  <c r="C448" i="1" s="1"/>
  <c r="E448" i="1" s="1"/>
  <c r="D1468" i="1"/>
  <c r="C1469" i="1" s="1"/>
  <c r="C474" i="1" s="1"/>
  <c r="E474" i="1" s="1"/>
  <c r="D1381" i="1"/>
  <c r="C1382" i="1" s="1"/>
  <c r="C387" i="1" s="1"/>
  <c r="E387" i="1" s="1"/>
  <c r="D1450" i="1"/>
  <c r="C1451" i="1" s="1"/>
  <c r="C456" i="1" s="1"/>
  <c r="E456" i="1" s="1"/>
  <c r="D1368" i="1"/>
  <c r="C1369" i="1" s="1"/>
  <c r="C374" i="1" s="1"/>
  <c r="E374" i="1" s="1"/>
  <c r="D1437" i="1"/>
  <c r="C1438" i="1" s="1"/>
  <c r="C443" i="1" s="1"/>
  <c r="E443" i="1" s="1"/>
  <c r="D1497" i="1"/>
  <c r="C1498" i="1" s="1"/>
  <c r="C503" i="1" s="1"/>
  <c r="E503" i="1" s="1"/>
  <c r="D1382" i="1"/>
  <c r="C1383" i="1" s="1"/>
  <c r="C388" i="1" s="1"/>
  <c r="E388" i="1" s="1"/>
  <c r="D1466" i="1"/>
  <c r="C1467" i="1" s="1"/>
  <c r="C472" i="1" s="1"/>
  <c r="E472" i="1" s="1"/>
  <c r="D1483" i="1"/>
  <c r="C1484" i="1" s="1"/>
  <c r="C489" i="1" s="1"/>
  <c r="E489" i="1" s="1"/>
  <c r="D1445" i="1"/>
  <c r="C1446" i="1" s="1"/>
  <c r="C451" i="1" s="1"/>
  <c r="E451" i="1" s="1"/>
  <c r="D1339" i="1"/>
  <c r="C1340" i="1" s="1"/>
  <c r="C345" i="1" s="1"/>
  <c r="E345" i="1" s="1"/>
  <c r="D1435" i="1"/>
  <c r="C1436" i="1" s="1"/>
  <c r="C441" i="1" s="1"/>
  <c r="E441" i="1" s="1"/>
  <c r="D1372" i="1"/>
  <c r="C1373" i="1" s="1"/>
  <c r="C378" i="1" s="1"/>
  <c r="E378" i="1" s="1"/>
  <c r="D1408" i="1"/>
  <c r="C1409" i="1" s="1"/>
  <c r="C414" i="1" s="1"/>
  <c r="E414" i="1" s="1"/>
  <c r="D1504" i="1"/>
  <c r="C1505" i="1" s="1"/>
  <c r="C510" i="1" s="1"/>
  <c r="E510" i="1" s="1"/>
  <c r="D1400" i="1"/>
  <c r="C1401" i="1" s="1"/>
  <c r="C406" i="1" s="1"/>
  <c r="E406" i="1" s="1"/>
  <c r="D1396" i="1"/>
  <c r="C1397" i="1" s="1"/>
  <c r="C402" i="1" s="1"/>
  <c r="E402" i="1" s="1"/>
  <c r="D1401" i="1"/>
  <c r="C1402" i="1" s="1"/>
  <c r="C407" i="1" s="1"/>
  <c r="E407" i="1" s="1"/>
  <c r="D1422" i="1"/>
  <c r="C1423" i="1" s="1"/>
  <c r="C428" i="1" s="1"/>
  <c r="E428" i="1" s="1"/>
  <c r="D1399" i="1"/>
  <c r="C1400" i="1" s="1"/>
  <c r="C405" i="1" s="1"/>
  <c r="E405" i="1" s="1"/>
  <c r="E1450" i="1" l="1"/>
  <c r="G1451" i="1"/>
  <c r="H448" i="1"/>
  <c r="E1382" i="1"/>
  <c r="G1383" i="1"/>
  <c r="H380" i="1"/>
  <c r="G1447" i="1"/>
  <c r="E1446" i="1"/>
  <c r="H444" i="1"/>
  <c r="D118" i="1"/>
  <c r="C1113" i="1"/>
  <c r="C118" i="1" s="1"/>
  <c r="H404" i="1"/>
  <c r="E1406" i="1"/>
  <c r="G1407" i="1"/>
  <c r="C1293" i="1"/>
  <c r="C298" i="1" s="1"/>
  <c r="D298" i="1"/>
  <c r="E298" i="1" s="1"/>
  <c r="C1165" i="1"/>
  <c r="C170" i="1" s="1"/>
  <c r="D170" i="1"/>
  <c r="E170" i="1" s="1"/>
  <c r="D174" i="1"/>
  <c r="E174" i="1" s="1"/>
  <c r="C1169" i="1"/>
  <c r="C174" i="1" s="1"/>
  <c r="C1322" i="1"/>
  <c r="C327" i="1" s="1"/>
  <c r="D327" i="1"/>
  <c r="E327" i="1" s="1"/>
  <c r="D135" i="1"/>
  <c r="C1130" i="1"/>
  <c r="C135" i="1" s="1"/>
  <c r="D221" i="1"/>
  <c r="C1216" i="1"/>
  <c r="C221" i="1" s="1"/>
  <c r="D99" i="1"/>
  <c r="E99" i="1" s="1"/>
  <c r="C1094" i="1"/>
  <c r="C99" i="1" s="1"/>
  <c r="D217" i="1"/>
  <c r="C1212" i="1"/>
  <c r="C217" i="1" s="1"/>
  <c r="D97" i="1"/>
  <c r="C1092" i="1"/>
  <c r="C97" i="1" s="1"/>
  <c r="D314" i="1"/>
  <c r="C1309" i="1"/>
  <c r="C314" i="1" s="1"/>
  <c r="D279" i="1"/>
  <c r="E279" i="1" s="1"/>
  <c r="C1274" i="1"/>
  <c r="C279" i="1" s="1"/>
  <c r="C1152" i="1"/>
  <c r="C157" i="1" s="1"/>
  <c r="D157" i="1"/>
  <c r="E157" i="1" s="1"/>
  <c r="D184" i="1"/>
  <c r="C1179" i="1"/>
  <c r="C184" i="1" s="1"/>
  <c r="C1238" i="1"/>
  <c r="C243" i="1" s="1"/>
  <c r="D243" i="1"/>
  <c r="E243" i="1" s="1"/>
  <c r="C1112" i="1"/>
  <c r="C117" i="1" s="1"/>
  <c r="D117" i="1"/>
  <c r="G1513" i="1"/>
  <c r="E1511" i="1"/>
  <c r="H510" i="1"/>
  <c r="G1391" i="1"/>
  <c r="H388" i="1"/>
  <c r="E1390" i="1"/>
  <c r="E1463" i="1"/>
  <c r="H462" i="1"/>
  <c r="G1465" i="1"/>
  <c r="H432" i="1"/>
  <c r="G1435" i="1"/>
  <c r="E1434" i="1"/>
  <c r="H430" i="1"/>
  <c r="G1433" i="1"/>
  <c r="E1432" i="1"/>
  <c r="E1451" i="1"/>
  <c r="H449" i="1"/>
  <c r="G1452" i="1"/>
  <c r="H507" i="1"/>
  <c r="E1508" i="1"/>
  <c r="G1510" i="1"/>
  <c r="H484" i="1"/>
  <c r="G1487" i="1"/>
  <c r="E1485" i="1"/>
  <c r="E1498" i="1"/>
  <c r="H497" i="1"/>
  <c r="G1500" i="1"/>
  <c r="H468" i="1"/>
  <c r="E1469" i="1"/>
  <c r="G1471" i="1"/>
  <c r="H389" i="1"/>
  <c r="G1392" i="1"/>
  <c r="E1391" i="1"/>
  <c r="C1285" i="1"/>
  <c r="C290" i="1" s="1"/>
  <c r="D290" i="1"/>
  <c r="E290" i="1" s="1"/>
  <c r="E1369" i="1"/>
  <c r="G1370" i="1"/>
  <c r="H367" i="1"/>
  <c r="E1460" i="1"/>
  <c r="H459" i="1"/>
  <c r="G1462" i="1"/>
  <c r="E1506" i="1"/>
  <c r="H505" i="1"/>
  <c r="G1508" i="1"/>
  <c r="C1290" i="1"/>
  <c r="C295" i="1" s="1"/>
  <c r="D295" i="1"/>
  <c r="E295" i="1" s="1"/>
  <c r="C1321" i="1"/>
  <c r="C326" i="1" s="1"/>
  <c r="D326" i="1"/>
  <c r="C1308" i="1"/>
  <c r="C313" i="1" s="1"/>
  <c r="D313" i="1"/>
  <c r="E313" i="1" s="1"/>
  <c r="D112" i="1"/>
  <c r="C1107" i="1"/>
  <c r="C112" i="1" s="1"/>
  <c r="D283" i="1"/>
  <c r="C1278" i="1"/>
  <c r="C283" i="1" s="1"/>
  <c r="C1194" i="1"/>
  <c r="C199" i="1" s="1"/>
  <c r="D199" i="1"/>
  <c r="C1121" i="1"/>
  <c r="C126" i="1" s="1"/>
  <c r="D126" i="1"/>
  <c r="E126" i="1" s="1"/>
  <c r="H410" i="1"/>
  <c r="E1412" i="1"/>
  <c r="G1413" i="1"/>
  <c r="D307" i="1"/>
  <c r="C1302" i="1"/>
  <c r="C307" i="1" s="1"/>
  <c r="C1233" i="1"/>
  <c r="C238" i="1" s="1"/>
  <c r="D238" i="1"/>
  <c r="C1241" i="1"/>
  <c r="C246" i="1" s="1"/>
  <c r="D246" i="1"/>
  <c r="D191" i="1"/>
  <c r="E191" i="1" s="1"/>
  <c r="C1186" i="1"/>
  <c r="C191" i="1" s="1"/>
  <c r="E1339" i="1"/>
  <c r="H337" i="1"/>
  <c r="G1340" i="1"/>
  <c r="E1444" i="1"/>
  <c r="H442" i="1"/>
  <c r="G1445" i="1"/>
  <c r="C1324" i="1"/>
  <c r="C329" i="1" s="1"/>
  <c r="D329" i="1"/>
  <c r="D234" i="1"/>
  <c r="E234" i="1" s="1"/>
  <c r="C1229" i="1"/>
  <c r="C234" i="1" s="1"/>
  <c r="C1188" i="1"/>
  <c r="C193" i="1" s="1"/>
  <c r="D193" i="1"/>
  <c r="E1353" i="1"/>
  <c r="G1354" i="1"/>
  <c r="H351" i="1"/>
  <c r="C1257" i="1"/>
  <c r="C262" i="1" s="1"/>
  <c r="D262" i="1"/>
  <c r="E262" i="1" s="1"/>
  <c r="D92" i="1"/>
  <c r="E92" i="1" s="1"/>
  <c r="C1087" i="1"/>
  <c r="C92" i="1" s="1"/>
  <c r="E1395" i="1"/>
  <c r="H393" i="1"/>
  <c r="G1396" i="1"/>
  <c r="D232" i="1"/>
  <c r="C1227" i="1"/>
  <c r="C232" i="1" s="1"/>
  <c r="D185" i="1"/>
  <c r="E185" i="1" s="1"/>
  <c r="C1180" i="1"/>
  <c r="C185" i="1" s="1"/>
  <c r="D255" i="1"/>
  <c r="E255" i="1" s="1"/>
  <c r="C1250" i="1"/>
  <c r="C255" i="1" s="1"/>
  <c r="C1126" i="1"/>
  <c r="C131" i="1" s="1"/>
  <c r="D131" i="1"/>
  <c r="D263" i="1"/>
  <c r="E263" i="1" s="1"/>
  <c r="C1258" i="1"/>
  <c r="C263" i="1" s="1"/>
  <c r="D271" i="1"/>
  <c r="E271" i="1" s="1"/>
  <c r="C1266" i="1"/>
  <c r="C271" i="1" s="1"/>
  <c r="D197" i="1"/>
  <c r="E197" i="1" s="1"/>
  <c r="C1192" i="1"/>
  <c r="C197" i="1" s="1"/>
  <c r="C1129" i="1"/>
  <c r="C134" i="1" s="1"/>
  <c r="D134" i="1"/>
  <c r="D192" i="1"/>
  <c r="E192" i="1" s="1"/>
  <c r="C1187" i="1"/>
  <c r="C192" i="1" s="1"/>
  <c r="D130" i="1"/>
  <c r="E130" i="1" s="1"/>
  <c r="C1125" i="1"/>
  <c r="C130" i="1" s="1"/>
  <c r="G1376" i="1"/>
  <c r="E1375" i="1"/>
  <c r="H373" i="1"/>
  <c r="D245" i="1"/>
  <c r="C1240" i="1"/>
  <c r="C245" i="1" s="1"/>
  <c r="C1205" i="1"/>
  <c r="C210" i="1" s="1"/>
  <c r="D210" i="1"/>
  <c r="E210" i="1" s="1"/>
  <c r="D102" i="1"/>
  <c r="E102" i="1" s="1"/>
  <c r="C1097" i="1"/>
  <c r="C102" i="1" s="1"/>
  <c r="C1236" i="1"/>
  <c r="C241" i="1" s="1"/>
  <c r="D241" i="1"/>
  <c r="E241" i="1" s="1"/>
  <c r="D178" i="1"/>
  <c r="C1173" i="1"/>
  <c r="C178" i="1" s="1"/>
  <c r="H382" i="1"/>
  <c r="G1385" i="1"/>
  <c r="E1384" i="1"/>
  <c r="E1471" i="1"/>
  <c r="H470" i="1"/>
  <c r="G1473" i="1"/>
  <c r="G1456" i="1"/>
  <c r="E1454" i="1"/>
  <c r="H453" i="1"/>
  <c r="C1289" i="1"/>
  <c r="C294" i="1" s="1"/>
  <c r="D294" i="1"/>
  <c r="C1267" i="1"/>
  <c r="C272" i="1" s="1"/>
  <c r="D272" i="1"/>
  <c r="D173" i="1"/>
  <c r="C1168" i="1"/>
  <c r="C173" i="1" s="1"/>
  <c r="D269" i="1"/>
  <c r="E269" i="1" s="1"/>
  <c r="C1264" i="1"/>
  <c r="C269" i="1" s="1"/>
  <c r="G1506" i="1"/>
  <c r="H503" i="1"/>
  <c r="E1504" i="1"/>
  <c r="G1434" i="1"/>
  <c r="E1433" i="1"/>
  <c r="H431" i="1"/>
  <c r="G1512" i="1"/>
  <c r="E1510" i="1"/>
  <c r="H509" i="1"/>
  <c r="H426" i="1"/>
  <c r="G1429" i="1"/>
  <c r="E1428" i="1"/>
  <c r="H412" i="1"/>
  <c r="E1414" i="1"/>
  <c r="G1415" i="1"/>
  <c r="H447" i="1"/>
  <c r="E1449" i="1"/>
  <c r="G1450" i="1"/>
  <c r="G1419" i="1"/>
  <c r="H416" i="1"/>
  <c r="E1418" i="1"/>
  <c r="E1425" i="1"/>
  <c r="G1426" i="1"/>
  <c r="H423" i="1"/>
  <c r="G1439" i="1"/>
  <c r="H436" i="1"/>
  <c r="E1438" i="1"/>
  <c r="H467" i="1"/>
  <c r="G1470" i="1"/>
  <c r="E1468" i="1"/>
  <c r="E1394" i="1"/>
  <c r="G1395" i="1"/>
  <c r="H392" i="1"/>
  <c r="D281" i="1"/>
  <c r="E281" i="1" s="1"/>
  <c r="C1276" i="1"/>
  <c r="C281" i="1" s="1"/>
  <c r="H384" i="1"/>
  <c r="E1386" i="1"/>
  <c r="G1387" i="1"/>
  <c r="H422" i="1"/>
  <c r="G1425" i="1"/>
  <c r="E1424" i="1"/>
  <c r="E1358" i="1"/>
  <c r="H356" i="1"/>
  <c r="G1359" i="1"/>
  <c r="D300" i="1"/>
  <c r="C1295" i="1"/>
  <c r="C300" i="1" s="1"/>
  <c r="D152" i="1"/>
  <c r="E152" i="1" s="1"/>
  <c r="C1147" i="1"/>
  <c r="C152" i="1" s="1"/>
  <c r="D175" i="1"/>
  <c r="C1170" i="1"/>
  <c r="C175" i="1" s="1"/>
  <c r="G1336" i="1"/>
  <c r="E1335" i="1"/>
  <c r="H333" i="1"/>
  <c r="D207" i="1"/>
  <c r="C1202" i="1"/>
  <c r="C207" i="1" s="1"/>
  <c r="C1110" i="1"/>
  <c r="C115" i="1" s="1"/>
  <c r="D115" i="1"/>
  <c r="E115" i="1" s="1"/>
  <c r="G1399" i="1"/>
  <c r="E1398" i="1"/>
  <c r="H396" i="1"/>
  <c r="C1307" i="1"/>
  <c r="C312" i="1" s="1"/>
  <c r="D312" i="1"/>
  <c r="E312" i="1" s="1"/>
  <c r="D203" i="1"/>
  <c r="E203" i="1" s="1"/>
  <c r="C1198" i="1"/>
  <c r="C203" i="1" s="1"/>
  <c r="C1254" i="1"/>
  <c r="C259" i="1" s="1"/>
  <c r="D259" i="1"/>
  <c r="D223" i="1"/>
  <c r="E223" i="1" s="1"/>
  <c r="C1218" i="1"/>
  <c r="C223" i="1" s="1"/>
  <c r="E1361" i="1"/>
  <c r="G1362" i="1"/>
  <c r="H359" i="1"/>
  <c r="H425" i="1"/>
  <c r="E1427" i="1"/>
  <c r="G1428" i="1"/>
  <c r="G1372" i="1"/>
  <c r="E1371" i="1"/>
  <c r="H369" i="1"/>
  <c r="C1243" i="1"/>
  <c r="C248" i="1" s="1"/>
  <c r="D248" i="1"/>
  <c r="E248" i="1" s="1"/>
  <c r="D120" i="1"/>
  <c r="C1115" i="1"/>
  <c r="C120" i="1" s="1"/>
  <c r="D321" i="1"/>
  <c r="E321" i="1" s="1"/>
  <c r="C1316" i="1"/>
  <c r="C321" i="1" s="1"/>
  <c r="C1195" i="1"/>
  <c r="C200" i="1" s="1"/>
  <c r="D200" i="1"/>
  <c r="E200" i="1" s="1"/>
  <c r="E1509" i="1"/>
  <c r="H508" i="1"/>
  <c r="G1511" i="1"/>
  <c r="G1341" i="1"/>
  <c r="E1340" i="1"/>
  <c r="H338" i="1"/>
  <c r="C1256" i="1"/>
  <c r="C261" i="1" s="1"/>
  <c r="D261" i="1"/>
  <c r="E261" i="1" s="1"/>
  <c r="D132" i="1"/>
  <c r="C1127" i="1"/>
  <c r="C132" i="1" s="1"/>
  <c r="D289" i="1"/>
  <c r="C1284" i="1"/>
  <c r="C289" i="1" s="1"/>
  <c r="D168" i="1"/>
  <c r="E168" i="1" s="1"/>
  <c r="C1163" i="1"/>
  <c r="C168" i="1" s="1"/>
  <c r="E1374" i="1"/>
  <c r="H372" i="1"/>
  <c r="G1375" i="1"/>
  <c r="C1255" i="1"/>
  <c r="C260" i="1" s="1"/>
  <c r="D260" i="1"/>
  <c r="D181" i="1"/>
  <c r="C1176" i="1"/>
  <c r="C181" i="1" s="1"/>
  <c r="D156" i="1"/>
  <c r="E156" i="1" s="1"/>
  <c r="C1151" i="1"/>
  <c r="C156" i="1" s="1"/>
  <c r="D219" i="1"/>
  <c r="C1214" i="1"/>
  <c r="C219" i="1" s="1"/>
  <c r="C1123" i="1"/>
  <c r="C128" i="1" s="1"/>
  <c r="D128" i="1"/>
  <c r="E1367" i="1"/>
  <c r="G1368" i="1"/>
  <c r="H365" i="1"/>
  <c r="D196" i="1"/>
  <c r="C1191" i="1"/>
  <c r="C196" i="1" s="1"/>
  <c r="C1200" i="1"/>
  <c r="C205" i="1" s="1"/>
  <c r="D205" i="1"/>
  <c r="E205" i="1" s="1"/>
  <c r="D154" i="1"/>
  <c r="C1149" i="1"/>
  <c r="C154" i="1" s="1"/>
  <c r="C1203" i="1"/>
  <c r="C208" i="1" s="1"/>
  <c r="D208" i="1"/>
  <c r="D166" i="1"/>
  <c r="C1161" i="1"/>
  <c r="C166" i="1" s="1"/>
  <c r="E1355" i="1"/>
  <c r="G1356" i="1"/>
  <c r="H353" i="1"/>
  <c r="H376" i="1"/>
  <c r="G1379" i="1"/>
  <c r="E1378" i="1"/>
  <c r="E1453" i="1"/>
  <c r="H452" i="1"/>
  <c r="G1455" i="1"/>
  <c r="D93" i="1"/>
  <c r="E93" i="1" s="1"/>
  <c r="C1088" i="1"/>
  <c r="C93" i="1" s="1"/>
  <c r="C1239" i="1"/>
  <c r="C244" i="1" s="1"/>
  <c r="D244" i="1"/>
  <c r="H414" i="1"/>
  <c r="E1416" i="1"/>
  <c r="G1417" i="1"/>
  <c r="H378" i="1"/>
  <c r="G1381" i="1"/>
  <c r="E1380" i="1"/>
  <c r="G1446" i="1"/>
  <c r="E1445" i="1"/>
  <c r="H443" i="1"/>
  <c r="E1458" i="1"/>
  <c r="H457" i="1"/>
  <c r="G1460" i="1"/>
  <c r="G1489" i="1"/>
  <c r="E1487" i="1"/>
  <c r="H486" i="1"/>
  <c r="H411" i="1"/>
  <c r="E1413" i="1"/>
  <c r="G1414" i="1"/>
  <c r="H478" i="1"/>
  <c r="E1479" i="1"/>
  <c r="G1481" i="1"/>
  <c r="E1397" i="1"/>
  <c r="H395" i="1"/>
  <c r="G1398" i="1"/>
  <c r="E1500" i="1"/>
  <c r="G1502" i="1"/>
  <c r="H499" i="1"/>
  <c r="E1411" i="1"/>
  <c r="H409" i="1"/>
  <c r="G1412" i="1"/>
  <c r="H473" i="1"/>
  <c r="E1474" i="1"/>
  <c r="G1476" i="1"/>
  <c r="H348" i="1"/>
  <c r="E1350" i="1"/>
  <c r="G1351" i="1"/>
  <c r="H461" i="1"/>
  <c r="E1462" i="1"/>
  <c r="G1464" i="1"/>
  <c r="E1447" i="1"/>
  <c r="G1448" i="1"/>
  <c r="H445" i="1"/>
  <c r="H455" i="1"/>
  <c r="E1456" i="1"/>
  <c r="G1458" i="1"/>
  <c r="C1296" i="1"/>
  <c r="C301" i="1" s="1"/>
  <c r="D301" i="1"/>
  <c r="E301" i="1" s="1"/>
  <c r="D320" i="1"/>
  <c r="C1315" i="1"/>
  <c r="C320" i="1" s="1"/>
  <c r="E1351" i="1"/>
  <c r="G1352" i="1"/>
  <c r="H349" i="1"/>
  <c r="D286" i="1"/>
  <c r="E286" i="1" s="1"/>
  <c r="C1281" i="1"/>
  <c r="C286" i="1" s="1"/>
  <c r="C1120" i="1"/>
  <c r="C125" i="1" s="1"/>
  <c r="D125" i="1"/>
  <c r="D317" i="1"/>
  <c r="E317" i="1" s="1"/>
  <c r="C1312" i="1"/>
  <c r="C317" i="1" s="1"/>
  <c r="C1162" i="1"/>
  <c r="C167" i="1" s="1"/>
  <c r="D167" i="1"/>
  <c r="C1318" i="1"/>
  <c r="C323" i="1" s="1"/>
  <c r="D323" i="1"/>
  <c r="G1382" i="1"/>
  <c r="E1381" i="1"/>
  <c r="H379" i="1"/>
  <c r="D264" i="1"/>
  <c r="C1259" i="1"/>
  <c r="C264" i="1" s="1"/>
  <c r="C1219" i="1"/>
  <c r="C224" i="1" s="1"/>
  <c r="D224" i="1"/>
  <c r="E224" i="1" s="1"/>
  <c r="D273" i="1"/>
  <c r="C1268" i="1"/>
  <c r="C273" i="1" s="1"/>
  <c r="D105" i="1"/>
  <c r="C1100" i="1"/>
  <c r="C105" i="1" s="1"/>
  <c r="G1503" i="1"/>
  <c r="E1501" i="1"/>
  <c r="H500" i="1"/>
  <c r="E1415" i="1"/>
  <c r="H413" i="1"/>
  <c r="G1416" i="1"/>
  <c r="H332" i="1"/>
  <c r="G1335" i="1"/>
  <c r="E1334" i="1"/>
  <c r="D278" i="1"/>
  <c r="C1273" i="1"/>
  <c r="C278" i="1" s="1"/>
  <c r="D137" i="1"/>
  <c r="E137" i="1" s="1"/>
  <c r="C1132" i="1"/>
  <c r="C137" i="1" s="1"/>
  <c r="D322" i="1"/>
  <c r="E322" i="1" s="1"/>
  <c r="C1317" i="1"/>
  <c r="C322" i="1" s="1"/>
  <c r="D209" i="1"/>
  <c r="E209" i="1" s="1"/>
  <c r="C1204" i="1"/>
  <c r="C209" i="1" s="1"/>
  <c r="G1501" i="1"/>
  <c r="E1499" i="1"/>
  <c r="H498" i="1"/>
  <c r="D315" i="1"/>
  <c r="C1310" i="1"/>
  <c r="C315" i="1" s="1"/>
  <c r="D187" i="1"/>
  <c r="C1182" i="1"/>
  <c r="C187" i="1" s="1"/>
  <c r="D169" i="1"/>
  <c r="C1164" i="1"/>
  <c r="C169" i="1" s="1"/>
  <c r="D229" i="1"/>
  <c r="C1224" i="1"/>
  <c r="C229" i="1" s="1"/>
  <c r="C1093" i="1"/>
  <c r="C98" i="1" s="1"/>
  <c r="D98" i="1"/>
  <c r="H360" i="1"/>
  <c r="G1363" i="1"/>
  <c r="E1362" i="1"/>
  <c r="C1279" i="1"/>
  <c r="C284" i="1" s="1"/>
  <c r="D284" i="1"/>
  <c r="E284" i="1" s="1"/>
  <c r="C1148" i="1"/>
  <c r="C153" i="1" s="1"/>
  <c r="D153" i="1"/>
  <c r="C1156" i="1"/>
  <c r="C161" i="1" s="1"/>
  <c r="D161" i="1"/>
  <c r="D258" i="1"/>
  <c r="E258" i="1" s="1"/>
  <c r="C1253" i="1"/>
  <c r="C258" i="1" s="1"/>
  <c r="D148" i="1"/>
  <c r="C1143" i="1"/>
  <c r="C148" i="1" s="1"/>
  <c r="E1338" i="1"/>
  <c r="G1339" i="1"/>
  <c r="H336" i="1"/>
  <c r="C1251" i="1"/>
  <c r="C256" i="1" s="1"/>
  <c r="D256" i="1"/>
  <c r="D247" i="1"/>
  <c r="C1242" i="1"/>
  <c r="C247" i="1" s="1"/>
  <c r="C1111" i="1"/>
  <c r="C116" i="1" s="1"/>
  <c r="D116" i="1"/>
  <c r="E116" i="1" s="1"/>
  <c r="C1178" i="1"/>
  <c r="C183" i="1" s="1"/>
  <c r="D183" i="1"/>
  <c r="C1135" i="1"/>
  <c r="C140" i="1" s="1"/>
  <c r="D140" i="1"/>
  <c r="G1507" i="1"/>
  <c r="E1505" i="1"/>
  <c r="H504" i="1"/>
  <c r="H435" i="1"/>
  <c r="E1437" i="1"/>
  <c r="G1438" i="1"/>
  <c r="H377" i="1"/>
  <c r="E1379" i="1"/>
  <c r="G1380" i="1"/>
  <c r="D308" i="1"/>
  <c r="C1303" i="1"/>
  <c r="C308" i="1" s="1"/>
  <c r="G1377" i="1"/>
  <c r="E1376" i="1"/>
  <c r="H374" i="1"/>
  <c r="E1403" i="1"/>
  <c r="G1404" i="1"/>
  <c r="H401" i="1"/>
  <c r="G1401" i="1"/>
  <c r="E1400" i="1"/>
  <c r="H398" i="1"/>
  <c r="E1422" i="1"/>
  <c r="G1423" i="1"/>
  <c r="H420" i="1"/>
  <c r="E1440" i="1"/>
  <c r="G1441" i="1"/>
  <c r="H438" i="1"/>
  <c r="G1442" i="1"/>
  <c r="H439" i="1"/>
  <c r="E1441" i="1"/>
  <c r="H477" i="1"/>
  <c r="E1478" i="1"/>
  <c r="G1480" i="1"/>
  <c r="G1437" i="1"/>
  <c r="H434" i="1"/>
  <c r="E1436" i="1"/>
  <c r="E1426" i="1"/>
  <c r="H424" i="1"/>
  <c r="G1427" i="1"/>
  <c r="H492" i="1"/>
  <c r="E1493" i="1"/>
  <c r="G1495" i="1"/>
  <c r="H446" i="1"/>
  <c r="G1449" i="1"/>
  <c r="E1448" i="1"/>
  <c r="G1422" i="1"/>
  <c r="E1421" i="1"/>
  <c r="H419" i="1"/>
  <c r="G1355" i="1"/>
  <c r="H352" i="1"/>
  <c r="E1354" i="1"/>
  <c r="G1344" i="1"/>
  <c r="H341" i="1"/>
  <c r="E1343" i="1"/>
  <c r="G1384" i="1"/>
  <c r="E1383" i="1"/>
  <c r="H381" i="1"/>
  <c r="C1297" i="1"/>
  <c r="C302" i="1" s="1"/>
  <c r="D302" i="1"/>
  <c r="E302" i="1" s="1"/>
  <c r="C1213" i="1"/>
  <c r="C218" i="1" s="1"/>
  <c r="D218" i="1"/>
  <c r="E218" i="1" s="1"/>
  <c r="D133" i="1"/>
  <c r="C1128" i="1"/>
  <c r="C133" i="1" s="1"/>
  <c r="C1304" i="1"/>
  <c r="C309" i="1" s="1"/>
  <c r="D309" i="1"/>
  <c r="C1223" i="1"/>
  <c r="C228" i="1" s="1"/>
  <c r="D228" i="1"/>
  <c r="E228" i="1" s="1"/>
  <c r="E1502" i="1"/>
  <c r="H501" i="1"/>
  <c r="G1504" i="1"/>
  <c r="D305" i="1"/>
  <c r="E305" i="1" s="1"/>
  <c r="C1300" i="1"/>
  <c r="C305" i="1" s="1"/>
  <c r="D275" i="1"/>
  <c r="E275" i="1" s="1"/>
  <c r="C1270" i="1"/>
  <c r="C275" i="1" s="1"/>
  <c r="D150" i="1"/>
  <c r="C1145" i="1"/>
  <c r="C150" i="1" s="1"/>
  <c r="D252" i="1"/>
  <c r="E252" i="1" s="1"/>
  <c r="C1247" i="1"/>
  <c r="C252" i="1" s="1"/>
  <c r="C1099" i="1"/>
  <c r="C104" i="1" s="1"/>
  <c r="D104" i="1"/>
  <c r="E1495" i="1"/>
  <c r="H494" i="1"/>
  <c r="G1497" i="1"/>
  <c r="G1371" i="1"/>
  <c r="E1370" i="1"/>
  <c r="H368" i="1"/>
  <c r="D292" i="1"/>
  <c r="E292" i="1" s="1"/>
  <c r="C1287" i="1"/>
  <c r="C292" i="1" s="1"/>
  <c r="D288" i="1"/>
  <c r="E288" i="1" s="1"/>
  <c r="C1283" i="1"/>
  <c r="C288" i="1" s="1"/>
  <c r="C1090" i="1"/>
  <c r="C95" i="1" s="1"/>
  <c r="D95" i="1"/>
  <c r="C1269" i="1"/>
  <c r="C274" i="1" s="1"/>
  <c r="D274" i="1"/>
  <c r="D202" i="1"/>
  <c r="E202" i="1" s="1"/>
  <c r="C1197" i="1"/>
  <c r="C202" i="1" s="1"/>
  <c r="G1498" i="1"/>
  <c r="H495" i="1"/>
  <c r="E1496" i="1"/>
  <c r="H343" i="1"/>
  <c r="G1346" i="1"/>
  <c r="E1345" i="1"/>
  <c r="D233" i="1"/>
  <c r="E233" i="1" s="1"/>
  <c r="C1228" i="1"/>
  <c r="C233" i="1" s="1"/>
  <c r="D127" i="1"/>
  <c r="E127" i="1" s="1"/>
  <c r="C1122" i="1"/>
  <c r="C127" i="1" s="1"/>
  <c r="D235" i="1"/>
  <c r="C1230" i="1"/>
  <c r="C235" i="1" s="1"/>
  <c r="C1091" i="1"/>
  <c r="C96" i="1" s="1"/>
  <c r="D96" i="1"/>
  <c r="C1220" i="1"/>
  <c r="C225" i="1" s="1"/>
  <c r="D225" i="1"/>
  <c r="D230" i="1"/>
  <c r="E230" i="1" s="1"/>
  <c r="C1225" i="1"/>
  <c r="C230" i="1" s="1"/>
  <c r="D222" i="1"/>
  <c r="C1217" i="1"/>
  <c r="C222" i="1" s="1"/>
  <c r="C1139" i="1"/>
  <c r="C144" i="1" s="1"/>
  <c r="D144" i="1"/>
  <c r="D216" i="1"/>
  <c r="E216" i="1" s="1"/>
  <c r="C1211" i="1"/>
  <c r="C216" i="1" s="1"/>
  <c r="C1138" i="1"/>
  <c r="C143" i="1" s="1"/>
  <c r="D143" i="1"/>
  <c r="H346" i="1"/>
  <c r="G1349" i="1"/>
  <c r="E1348" i="1"/>
  <c r="C1189" i="1"/>
  <c r="C194" i="1" s="1"/>
  <c r="D194" i="1"/>
  <c r="E194" i="1" s="1"/>
  <c r="D201" i="1"/>
  <c r="C1196" i="1"/>
  <c r="C201" i="1" s="1"/>
  <c r="C1118" i="1"/>
  <c r="C123" i="1" s="1"/>
  <c r="D123" i="1"/>
  <c r="E123" i="1" s="1"/>
  <c r="D226" i="1"/>
  <c r="C1221" i="1"/>
  <c r="C226" i="1" s="1"/>
  <c r="D151" i="1"/>
  <c r="C1146" i="1"/>
  <c r="C151" i="1" s="1"/>
  <c r="E1408" i="1"/>
  <c r="H406" i="1"/>
  <c r="G1409" i="1"/>
  <c r="H342" i="1"/>
  <c r="G1345" i="1"/>
  <c r="E1344" i="1"/>
  <c r="E1399" i="1"/>
  <c r="H397" i="1"/>
  <c r="G1400" i="1"/>
  <c r="D282" i="1"/>
  <c r="E282" i="1" s="1"/>
  <c r="C1277" i="1"/>
  <c r="C282" i="1" s="1"/>
  <c r="D237" i="1"/>
  <c r="C1232" i="1"/>
  <c r="C237" i="1" s="1"/>
  <c r="G1444" i="1"/>
  <c r="H441" i="1"/>
  <c r="E1443" i="1"/>
  <c r="G1459" i="1"/>
  <c r="H456" i="1"/>
  <c r="E1457" i="1"/>
  <c r="E1405" i="1"/>
  <c r="G1406" i="1"/>
  <c r="H403" i="1"/>
  <c r="G1374" i="1"/>
  <c r="E1373" i="1"/>
  <c r="H371" i="1"/>
  <c r="H399" i="1"/>
  <c r="E1401" i="1"/>
  <c r="G1402" i="1"/>
  <c r="E1423" i="1"/>
  <c r="G1424" i="1"/>
  <c r="H421" i="1"/>
  <c r="G1440" i="1"/>
  <c r="E1439" i="1"/>
  <c r="H437" i="1"/>
  <c r="E1388" i="1"/>
  <c r="G1389" i="1"/>
  <c r="H386" i="1"/>
  <c r="G1432" i="1"/>
  <c r="E1431" i="1"/>
  <c r="H429" i="1"/>
  <c r="D303" i="1"/>
  <c r="C1298" i="1"/>
  <c r="C303" i="1" s="1"/>
  <c r="G1430" i="1"/>
  <c r="H427" i="1"/>
  <c r="E1429" i="1"/>
  <c r="E1461" i="1"/>
  <c r="G1463" i="1"/>
  <c r="H460" i="1"/>
  <c r="H488" i="1"/>
  <c r="E1489" i="1"/>
  <c r="G1491" i="1"/>
  <c r="G1397" i="1"/>
  <c r="H394" i="1"/>
  <c r="E1396" i="1"/>
  <c r="E1346" i="1"/>
  <c r="H344" i="1"/>
  <c r="G1347" i="1"/>
  <c r="H481" i="1"/>
  <c r="G1484" i="1"/>
  <c r="E1482" i="1"/>
  <c r="G1350" i="1"/>
  <c r="H347" i="1"/>
  <c r="E1349" i="1"/>
  <c r="D214" i="1"/>
  <c r="E214" i="1" s="1"/>
  <c r="C1209" i="1"/>
  <c r="C214" i="1" s="1"/>
  <c r="D129" i="1"/>
  <c r="E129" i="1" s="1"/>
  <c r="C1124" i="1"/>
  <c r="C129" i="1" s="1"/>
  <c r="D270" i="1"/>
  <c r="C1265" i="1"/>
  <c r="C270" i="1" s="1"/>
  <c r="D249" i="1"/>
  <c r="E249" i="1" s="1"/>
  <c r="C1244" i="1"/>
  <c r="C249" i="1" s="1"/>
  <c r="G1499" i="1"/>
  <c r="E1497" i="1"/>
  <c r="H496" i="1"/>
  <c r="H362" i="1"/>
  <c r="G1365" i="1"/>
  <c r="E1364" i="1"/>
  <c r="C1159" i="1"/>
  <c r="C164" i="1" s="1"/>
  <c r="D164" i="1"/>
  <c r="C1137" i="1"/>
  <c r="C142" i="1" s="1"/>
  <c r="D142" i="1"/>
  <c r="D268" i="1"/>
  <c r="E268" i="1" s="1"/>
  <c r="C1263" i="1"/>
  <c r="C268" i="1" s="1"/>
  <c r="D158" i="1"/>
  <c r="C1153" i="1"/>
  <c r="C158" i="1" s="1"/>
  <c r="G1472" i="1"/>
  <c r="E1470" i="1"/>
  <c r="H469" i="1"/>
  <c r="H370" i="1"/>
  <c r="G1373" i="1"/>
  <c r="E1372" i="1"/>
  <c r="C1320" i="1"/>
  <c r="C325" i="1" s="1"/>
  <c r="D325" i="1"/>
  <c r="C1201" i="1"/>
  <c r="C206" i="1" s="1"/>
  <c r="D206" i="1"/>
  <c r="G1361" i="1"/>
  <c r="E1360" i="1"/>
  <c r="H358" i="1"/>
  <c r="D266" i="1"/>
  <c r="C1261" i="1"/>
  <c r="C266" i="1" s="1"/>
  <c r="D163" i="1"/>
  <c r="C1158" i="1"/>
  <c r="C163" i="1" s="1"/>
  <c r="E1481" i="1"/>
  <c r="H480" i="1"/>
  <c r="G1483" i="1"/>
  <c r="C1292" i="1"/>
  <c r="C297" i="1" s="1"/>
  <c r="D297" i="1"/>
  <c r="C1237" i="1"/>
  <c r="C242" i="1" s="1"/>
  <c r="D242" i="1"/>
  <c r="C1098" i="1"/>
  <c r="C103" i="1" s="1"/>
  <c r="D103" i="1"/>
  <c r="C1222" i="1"/>
  <c r="C227" i="1" s="1"/>
  <c r="D227" i="1"/>
  <c r="D311" i="1"/>
  <c r="E311" i="1" s="1"/>
  <c r="C1306" i="1"/>
  <c r="C311" i="1" s="1"/>
  <c r="H339" i="1"/>
  <c r="G1342" i="1"/>
  <c r="E1341" i="1"/>
  <c r="D250" i="1"/>
  <c r="C1245" i="1"/>
  <c r="C250" i="1" s="1"/>
  <c r="C1160" i="1"/>
  <c r="C165" i="1" s="1"/>
  <c r="D165" i="1"/>
  <c r="D141" i="1"/>
  <c r="C1136" i="1"/>
  <c r="C141" i="1" s="1"/>
  <c r="D147" i="1"/>
  <c r="C1142" i="1"/>
  <c r="C147" i="1" s="1"/>
  <c r="D136" i="1"/>
  <c r="C1131" i="1"/>
  <c r="C136" i="1" s="1"/>
  <c r="H331" i="1"/>
  <c r="G1334" i="1"/>
  <c r="E1333" i="1"/>
  <c r="D220" i="1"/>
  <c r="C1215" i="1"/>
  <c r="C220" i="1" s="1"/>
  <c r="D172" i="1"/>
  <c r="E172" i="1" s="1"/>
  <c r="C1167" i="1"/>
  <c r="C172" i="1" s="1"/>
  <c r="C1104" i="1"/>
  <c r="C109" i="1" s="1"/>
  <c r="D109" i="1"/>
  <c r="C1193" i="1"/>
  <c r="C198" i="1" s="1"/>
  <c r="D198" i="1"/>
  <c r="C1108" i="1"/>
  <c r="C113" i="1" s="1"/>
  <c r="D113" i="1"/>
  <c r="G1403" i="1"/>
  <c r="H400" i="1"/>
  <c r="E1402" i="1"/>
  <c r="G1420" i="1"/>
  <c r="H417" i="1"/>
  <c r="E1419" i="1"/>
  <c r="E1368" i="1"/>
  <c r="H366" i="1"/>
  <c r="G1369" i="1"/>
  <c r="G1408" i="1"/>
  <c r="H405" i="1"/>
  <c r="E1407" i="1"/>
  <c r="E1347" i="1"/>
  <c r="G1348" i="1"/>
  <c r="H345" i="1"/>
  <c r="H407" i="1"/>
  <c r="G1410" i="1"/>
  <c r="E1409" i="1"/>
  <c r="G1454" i="1"/>
  <c r="H451" i="1"/>
  <c r="G1390" i="1"/>
  <c r="H387" i="1"/>
  <c r="E1389" i="1"/>
  <c r="G1482" i="1"/>
  <c r="H479" i="1"/>
  <c r="E1480" i="1"/>
  <c r="E1491" i="1"/>
  <c r="G1493" i="1"/>
  <c r="H490" i="1"/>
  <c r="E1484" i="1"/>
  <c r="H483" i="1"/>
  <c r="G1486" i="1"/>
  <c r="H408" i="1"/>
  <c r="G1411" i="1"/>
  <c r="E1410" i="1"/>
  <c r="H383" i="1"/>
  <c r="G1386" i="1"/>
  <c r="E1385" i="1"/>
  <c r="E1483" i="1"/>
  <c r="G1485" i="1"/>
  <c r="H482" i="1"/>
  <c r="E1393" i="1"/>
  <c r="H391" i="1"/>
  <c r="G1394" i="1"/>
  <c r="H506" i="1"/>
  <c r="G1509" i="1"/>
  <c r="E1507" i="1"/>
  <c r="E1387" i="1"/>
  <c r="H385" i="1"/>
  <c r="G1388" i="1"/>
  <c r="H357" i="1"/>
  <c r="G1360" i="1"/>
  <c r="E1359" i="1"/>
  <c r="E1357" i="1"/>
  <c r="G1358" i="1"/>
  <c r="H355" i="1"/>
  <c r="G1343" i="1"/>
  <c r="H340" i="1"/>
  <c r="E1342" i="1"/>
  <c r="G1468" i="1"/>
  <c r="E1466" i="1"/>
  <c r="H465" i="1"/>
  <c r="E1465" i="1"/>
  <c r="G1467" i="1"/>
  <c r="H464" i="1"/>
  <c r="D318" i="1"/>
  <c r="C1313" i="1"/>
  <c r="C318" i="1" s="1"/>
  <c r="D177" i="1"/>
  <c r="C1172" i="1"/>
  <c r="C177" i="1" s="1"/>
  <c r="D330" i="1"/>
  <c r="C1325" i="1"/>
  <c r="C330" i="1" s="1"/>
  <c r="C1288" i="1"/>
  <c r="C293" i="1" s="1"/>
  <c r="D293" i="1"/>
  <c r="E293" i="1" s="1"/>
  <c r="C1095" i="1"/>
  <c r="C100" i="1" s="1"/>
  <c r="D100" i="1"/>
  <c r="E100" i="1" s="1"/>
  <c r="G1494" i="1"/>
  <c r="E1492" i="1"/>
  <c r="H491" i="1"/>
  <c r="D296" i="1"/>
  <c r="C1291" i="1"/>
  <c r="C296" i="1" s="1"/>
  <c r="D276" i="1"/>
  <c r="E276" i="1" s="1"/>
  <c r="C1271" i="1"/>
  <c r="C276" i="1" s="1"/>
  <c r="D160" i="1"/>
  <c r="E160" i="1" s="1"/>
  <c r="C1155" i="1"/>
  <c r="C160" i="1" s="1"/>
  <c r="D138" i="1"/>
  <c r="E138" i="1" s="1"/>
  <c r="C1133" i="1"/>
  <c r="C138" i="1" s="1"/>
  <c r="C1140" i="1"/>
  <c r="C145" i="1" s="1"/>
  <c r="D145" i="1"/>
  <c r="G1466" i="1"/>
  <c r="H463" i="1"/>
  <c r="E1464" i="1"/>
  <c r="E1356" i="1"/>
  <c r="G1357" i="1"/>
  <c r="H354" i="1"/>
  <c r="D328" i="1"/>
  <c r="C1323" i="1"/>
  <c r="C328" i="1" s="1"/>
  <c r="D212" i="1"/>
  <c r="E212" i="1" s="1"/>
  <c r="C1207" i="1"/>
  <c r="C212" i="1" s="1"/>
  <c r="D319" i="1"/>
  <c r="E319" i="1" s="1"/>
  <c r="C1314" i="1"/>
  <c r="C319" i="1" s="1"/>
  <c r="D204" i="1"/>
  <c r="E204" i="1" s="1"/>
  <c r="C1199" i="1"/>
  <c r="C204" i="1" s="1"/>
  <c r="C1183" i="1"/>
  <c r="C188" i="1" s="1"/>
  <c r="D188" i="1"/>
  <c r="E1467" i="1"/>
  <c r="G1469" i="1"/>
  <c r="H466" i="1"/>
  <c r="G1338" i="1"/>
  <c r="E1337" i="1"/>
  <c r="H335" i="1"/>
  <c r="D231" i="1"/>
  <c r="C1226" i="1"/>
  <c r="C231" i="1" s="1"/>
  <c r="D106" i="1"/>
  <c r="E106" i="1" s="1"/>
  <c r="C1101" i="1"/>
  <c r="C106" i="1" s="1"/>
  <c r="C1206" i="1"/>
  <c r="C211" i="1" s="1"/>
  <c r="D211" i="1"/>
  <c r="D306" i="1"/>
  <c r="E306" i="1" s="1"/>
  <c r="C1301" i="1"/>
  <c r="C306" i="1" s="1"/>
  <c r="D291" i="1"/>
  <c r="C1286" i="1"/>
  <c r="C291" i="1" s="1"/>
  <c r="D189" i="1"/>
  <c r="E189" i="1" s="1"/>
  <c r="C1184" i="1"/>
  <c r="C189" i="1" s="1"/>
  <c r="D121" i="1"/>
  <c r="E121" i="1" s="1"/>
  <c r="C1116" i="1"/>
  <c r="C121" i="1" s="1"/>
  <c r="C1106" i="1"/>
  <c r="C111" i="1" s="1"/>
  <c r="D111" i="1"/>
  <c r="C1174" i="1"/>
  <c r="C179" i="1" s="1"/>
  <c r="D179" i="1"/>
  <c r="C1105" i="1"/>
  <c r="C110" i="1" s="1"/>
  <c r="D110" i="1"/>
  <c r="C1294" i="1"/>
  <c r="C299" i="1" s="1"/>
  <c r="D299" i="1"/>
  <c r="C1248" i="1"/>
  <c r="C253" i="1" s="1"/>
  <c r="D253" i="1"/>
  <c r="D162" i="1"/>
  <c r="C1157" i="1"/>
  <c r="C162" i="1" s="1"/>
  <c r="C1089" i="1"/>
  <c r="C94" i="1" s="1"/>
  <c r="D94" i="1"/>
  <c r="D171" i="1"/>
  <c r="E171" i="1" s="1"/>
  <c r="C1166" i="1"/>
  <c r="C171" i="1" s="1"/>
  <c r="C1102" i="1"/>
  <c r="C107" i="1" s="1"/>
  <c r="D107" i="1"/>
  <c r="H472" i="1"/>
  <c r="E1473" i="1"/>
  <c r="G1475" i="1"/>
  <c r="H433" i="1"/>
  <c r="G1436" i="1"/>
  <c r="E1435" i="1"/>
  <c r="G1337" i="1"/>
  <c r="E1336" i="1"/>
  <c r="H334" i="1"/>
  <c r="C1249" i="1"/>
  <c r="C254" i="1" s="1"/>
  <c r="D254" i="1"/>
  <c r="E254" i="1" s="1"/>
  <c r="D304" i="1"/>
  <c r="C1299" i="1"/>
  <c r="C304" i="1" s="1"/>
  <c r="D277" i="1"/>
  <c r="C1272" i="1"/>
  <c r="C277" i="1" s="1"/>
  <c r="D195" i="1"/>
  <c r="C1190" i="1"/>
  <c r="C195" i="1" s="1"/>
  <c r="D124" i="1"/>
  <c r="C1119" i="1"/>
  <c r="C124" i="1" s="1"/>
  <c r="G1431" i="1"/>
  <c r="H428" i="1"/>
  <c r="E1430" i="1"/>
  <c r="E1404" i="1"/>
  <c r="G1405" i="1"/>
  <c r="H402" i="1"/>
  <c r="H489" i="1"/>
  <c r="E1490" i="1"/>
  <c r="G1492" i="1"/>
  <c r="G1477" i="1"/>
  <c r="H474" i="1"/>
  <c r="E1475" i="1"/>
  <c r="H502" i="1"/>
  <c r="G1505" i="1"/>
  <c r="E1503" i="1"/>
  <c r="G1496" i="1"/>
  <c r="E1494" i="1"/>
  <c r="H493" i="1"/>
  <c r="G1457" i="1"/>
  <c r="E1455" i="1"/>
  <c r="H454" i="1"/>
  <c r="H487" i="1"/>
  <c r="E1488" i="1"/>
  <c r="G1490" i="1"/>
  <c r="G1453" i="1"/>
  <c r="E1452" i="1"/>
  <c r="H450" i="1"/>
  <c r="E1476" i="1"/>
  <c r="H475" i="1"/>
  <c r="G1478" i="1"/>
  <c r="G1418" i="1"/>
  <c r="H415" i="1"/>
  <c r="E1417" i="1"/>
  <c r="E1477" i="1"/>
  <c r="G1479" i="1"/>
  <c r="H476" i="1"/>
  <c r="G1421" i="1"/>
  <c r="E1420" i="1"/>
  <c r="H418" i="1"/>
  <c r="G1367" i="1"/>
  <c r="E1366" i="1"/>
  <c r="H364" i="1"/>
  <c r="G1393" i="1"/>
  <c r="H390" i="1"/>
  <c r="E1392" i="1"/>
  <c r="E1486" i="1"/>
  <c r="G1488" i="1"/>
  <c r="H485" i="1"/>
  <c r="C1252" i="1"/>
  <c r="C257" i="1" s="1"/>
  <c r="D257" i="1"/>
  <c r="E257" i="1" s="1"/>
  <c r="E1377" i="1"/>
  <c r="H375" i="1"/>
  <c r="G1378" i="1"/>
  <c r="D310" i="1"/>
  <c r="C1305" i="1"/>
  <c r="C310" i="1" s="1"/>
  <c r="C1175" i="1"/>
  <c r="C180" i="1" s="1"/>
  <c r="D180" i="1"/>
  <c r="C1319" i="1"/>
  <c r="C324" i="1" s="1"/>
  <c r="D324" i="1"/>
  <c r="D265" i="1"/>
  <c r="C1260" i="1"/>
  <c r="C265" i="1" s="1"/>
  <c r="D139" i="1"/>
  <c r="C1134" i="1"/>
  <c r="C139" i="1" s="1"/>
  <c r="G1474" i="1"/>
  <c r="H471" i="1"/>
  <c r="E1472" i="1"/>
  <c r="G1366" i="1"/>
  <c r="H363" i="1"/>
  <c r="E1365" i="1"/>
  <c r="D190" i="1"/>
  <c r="C1185" i="1"/>
  <c r="C190" i="1" s="1"/>
  <c r="D146" i="1"/>
  <c r="E146" i="1" s="1"/>
  <c r="C1141" i="1"/>
  <c r="C146" i="1" s="1"/>
  <c r="C1177" i="1"/>
  <c r="C182" i="1" s="1"/>
  <c r="D182" i="1"/>
  <c r="D114" i="1"/>
  <c r="C1109" i="1"/>
  <c r="C114" i="1" s="1"/>
  <c r="G1461" i="1"/>
  <c r="H458" i="1"/>
  <c r="E1459" i="1"/>
  <c r="H350" i="1"/>
  <c r="E1352" i="1"/>
  <c r="G1353" i="1"/>
  <c r="C1144" i="1"/>
  <c r="C149" i="1" s="1"/>
  <c r="D149" i="1"/>
  <c r="D215" i="1"/>
  <c r="C1210" i="1"/>
  <c r="C215" i="1" s="1"/>
  <c r="E1363" i="1"/>
  <c r="G1364" i="1"/>
  <c r="H361" i="1"/>
  <c r="C1234" i="1"/>
  <c r="C239" i="1" s="1"/>
  <c r="D239" i="1"/>
  <c r="E239" i="1" s="1"/>
  <c r="D119" i="1"/>
  <c r="C1114" i="1"/>
  <c r="C119" i="1" s="1"/>
  <c r="G1443" i="1"/>
  <c r="H440" i="1"/>
  <c r="E1442" i="1"/>
  <c r="D267" i="1"/>
  <c r="E267" i="1" s="1"/>
  <c r="C1262" i="1"/>
  <c r="C267" i="1" s="1"/>
  <c r="C1235" i="1"/>
  <c r="C240" i="1" s="1"/>
  <c r="D240" i="1"/>
  <c r="C1282" i="1"/>
  <c r="C287" i="1" s="1"/>
  <c r="D287" i="1"/>
  <c r="C1154" i="1"/>
  <c r="C159" i="1" s="1"/>
  <c r="D159" i="1"/>
  <c r="D316" i="1"/>
  <c r="E316" i="1" s="1"/>
  <c r="C1311" i="1"/>
  <c r="C316" i="1" s="1"/>
  <c r="C1275" i="1"/>
  <c r="C280" i="1" s="1"/>
  <c r="D280" i="1"/>
  <c r="C1208" i="1"/>
  <c r="C213" i="1" s="1"/>
  <c r="D213" i="1"/>
  <c r="D101" i="1"/>
  <c r="E101" i="1" s="1"/>
  <c r="C1096" i="1"/>
  <c r="C101" i="1" s="1"/>
  <c r="D186" i="1"/>
  <c r="E186" i="1" s="1"/>
  <c r="C1181" i="1"/>
  <c r="C186" i="1" s="1"/>
  <c r="D176" i="1"/>
  <c r="C1171" i="1"/>
  <c r="C176" i="1" s="1"/>
  <c r="D285" i="1"/>
  <c r="C1280" i="1"/>
  <c r="C285" i="1" s="1"/>
  <c r="D236" i="1"/>
  <c r="E236" i="1" s="1"/>
  <c r="C1231" i="1"/>
  <c r="C236" i="1" s="1"/>
  <c r="D91" i="1"/>
  <c r="C1086" i="1"/>
  <c r="C91" i="1" s="1"/>
  <c r="D122" i="1"/>
  <c r="C1117" i="1"/>
  <c r="C122" i="1" s="1"/>
  <c r="D251" i="1"/>
  <c r="C1246" i="1"/>
  <c r="C251" i="1" s="1"/>
  <c r="D155" i="1"/>
  <c r="E155" i="1" s="1"/>
  <c r="C1150" i="1"/>
  <c r="C155" i="1" s="1"/>
  <c r="C1103" i="1"/>
  <c r="C108" i="1" s="1"/>
  <c r="D108" i="1"/>
  <c r="E232" i="1" l="1"/>
  <c r="E193" i="1"/>
  <c r="E181" i="1"/>
  <c r="E307" i="1"/>
  <c r="E190" i="1"/>
  <c r="E162" i="1"/>
  <c r="E291" i="1"/>
  <c r="E231" i="1"/>
  <c r="E328" i="1"/>
  <c r="E296" i="1"/>
  <c r="E220" i="1"/>
  <c r="E158" i="1"/>
  <c r="E270" i="1"/>
  <c r="E237" i="1"/>
  <c r="E222" i="1"/>
  <c r="E235" i="1"/>
  <c r="E150" i="1"/>
  <c r="E278" i="1"/>
  <c r="E310" i="1"/>
  <c r="E251" i="1"/>
  <c r="E215" i="1"/>
  <c r="E122" i="1"/>
  <c r="E114" i="1"/>
  <c r="E265" i="1"/>
  <c r="E285" i="1"/>
  <c r="E139" i="1"/>
  <c r="E176" i="1"/>
  <c r="E177" i="1"/>
  <c r="E303" i="1"/>
  <c r="E201" i="1"/>
  <c r="E187" i="1"/>
  <c r="E105" i="1"/>
  <c r="E320" i="1"/>
  <c r="E183" i="1"/>
  <c r="E98" i="1"/>
  <c r="E118" i="1"/>
  <c r="E213" i="1"/>
  <c r="E287" i="1"/>
  <c r="E124" i="1"/>
  <c r="E179" i="1"/>
  <c r="E188" i="1"/>
  <c r="E145" i="1"/>
  <c r="E113" i="1"/>
  <c r="E147" i="1"/>
  <c r="E242" i="1"/>
  <c r="E163" i="1"/>
  <c r="E325" i="1"/>
  <c r="E226" i="1"/>
  <c r="E95" i="1"/>
  <c r="E229" i="1"/>
  <c r="E167" i="1"/>
  <c r="E132" i="1"/>
  <c r="E207" i="1"/>
  <c r="E178" i="1"/>
  <c r="E245" i="1"/>
  <c r="E134" i="1"/>
  <c r="E131" i="1"/>
  <c r="E246" i="1"/>
  <c r="E112" i="1"/>
  <c r="E184" i="1"/>
  <c r="E97" i="1"/>
  <c r="E135" i="1"/>
  <c r="E308" i="1"/>
  <c r="E148" i="1"/>
  <c r="E219" i="1"/>
  <c r="E300" i="1"/>
  <c r="E173" i="1"/>
  <c r="E280" i="1"/>
  <c r="E240" i="1"/>
  <c r="E119" i="1"/>
  <c r="E149" i="1"/>
  <c r="E195" i="1"/>
  <c r="E107" i="1"/>
  <c r="E253" i="1"/>
  <c r="E111" i="1"/>
  <c r="E330" i="1"/>
  <c r="E198" i="1"/>
  <c r="E141" i="1"/>
  <c r="E297" i="1"/>
  <c r="E266" i="1"/>
  <c r="E143" i="1"/>
  <c r="E247" i="1"/>
  <c r="E169" i="1"/>
  <c r="E264" i="1"/>
  <c r="E166" i="1"/>
  <c r="E196" i="1"/>
  <c r="E272" i="1"/>
  <c r="E238" i="1"/>
  <c r="E217" i="1"/>
  <c r="E165" i="1"/>
  <c r="E309" i="1"/>
  <c r="E140" i="1"/>
  <c r="E256" i="1"/>
  <c r="E208" i="1"/>
  <c r="E199" i="1"/>
  <c r="E326" i="1"/>
  <c r="E117" i="1"/>
  <c r="E108" i="1"/>
  <c r="C29" i="1"/>
  <c r="F91" i="1"/>
  <c r="E182" i="1"/>
  <c r="E324" i="1"/>
  <c r="E277" i="1"/>
  <c r="E299" i="1"/>
  <c r="E211" i="1"/>
  <c r="E109" i="1"/>
  <c r="E227" i="1"/>
  <c r="E142" i="1"/>
  <c r="E225" i="1"/>
  <c r="E104" i="1"/>
  <c r="E161" i="1"/>
  <c r="E125" i="1"/>
  <c r="E244" i="1"/>
  <c r="E259" i="1"/>
  <c r="E294" i="1"/>
  <c r="E175" i="1"/>
  <c r="E91" i="1"/>
  <c r="D29" i="1"/>
  <c r="E159" i="1"/>
  <c r="E180" i="1"/>
  <c r="E304" i="1"/>
  <c r="E94" i="1"/>
  <c r="E110" i="1"/>
  <c r="E318" i="1"/>
  <c r="E136" i="1"/>
  <c r="E250" i="1"/>
  <c r="E103" i="1"/>
  <c r="E206" i="1"/>
  <c r="E164" i="1"/>
  <c r="E151" i="1"/>
  <c r="E144" i="1"/>
  <c r="E96" i="1"/>
  <c r="E274" i="1"/>
  <c r="E133" i="1"/>
  <c r="E153" i="1"/>
  <c r="E315" i="1"/>
  <c r="E273" i="1"/>
  <c r="E323" i="1"/>
  <c r="E154" i="1"/>
  <c r="E128" i="1"/>
  <c r="E260" i="1"/>
  <c r="E289" i="1"/>
  <c r="E120" i="1"/>
  <c r="E329" i="1"/>
  <c r="E283" i="1"/>
  <c r="E314" i="1"/>
  <c r="E221" i="1"/>
  <c r="G92" i="1" l="1"/>
  <c r="F92" i="1"/>
  <c r="E1093" i="1"/>
  <c r="G1094" i="1"/>
  <c r="H91" i="1"/>
  <c r="E29" i="1"/>
  <c r="F93" i="1" l="1"/>
  <c r="G93" i="1"/>
  <c r="H92" i="1"/>
  <c r="E1094" i="1"/>
  <c r="G1095" i="1"/>
  <c r="G1096" i="1" l="1"/>
  <c r="E1095" i="1"/>
  <c r="H93" i="1"/>
  <c r="G94" i="1"/>
  <c r="F94" i="1"/>
  <c r="F95" i="1" l="1"/>
  <c r="G95" i="1"/>
  <c r="G1097" i="1"/>
  <c r="E1096" i="1"/>
  <c r="H94" i="1"/>
  <c r="G1098" i="1" l="1"/>
  <c r="E1097" i="1"/>
  <c r="H95" i="1"/>
  <c r="F96" i="1"/>
  <c r="G96" i="1"/>
  <c r="G97" i="1" l="1"/>
  <c r="F97" i="1"/>
  <c r="H96" i="1"/>
  <c r="G1099" i="1"/>
  <c r="E1098" i="1"/>
  <c r="F98" i="1" l="1"/>
  <c r="G98" i="1"/>
  <c r="G1100" i="1"/>
  <c r="H97" i="1"/>
  <c r="E1099" i="1"/>
  <c r="G1101" i="1" l="1"/>
  <c r="H98" i="1"/>
  <c r="E1100" i="1"/>
  <c r="F99" i="1"/>
  <c r="G99" i="1"/>
  <c r="G1102" i="1" l="1"/>
  <c r="H99" i="1"/>
  <c r="E1101" i="1"/>
  <c r="F100" i="1"/>
  <c r="G100" i="1"/>
  <c r="G1103" i="1" l="1"/>
  <c r="E1102" i="1"/>
  <c r="H100" i="1"/>
  <c r="F101" i="1"/>
  <c r="G101" i="1"/>
  <c r="H101" i="1" l="1"/>
  <c r="G1104" i="1"/>
  <c r="E1103" i="1"/>
  <c r="G102" i="1"/>
  <c r="F102" i="1"/>
  <c r="F103" i="1" l="1"/>
  <c r="G103" i="1"/>
  <c r="H102" i="1"/>
  <c r="G1105" i="1"/>
  <c r="E1104" i="1"/>
  <c r="E1105" i="1" l="1"/>
  <c r="H103" i="1"/>
  <c r="G1106" i="1"/>
  <c r="F104" i="1"/>
  <c r="G104" i="1"/>
  <c r="E1106" i="1" l="1"/>
  <c r="H104" i="1"/>
  <c r="G1107" i="1"/>
  <c r="G105" i="1"/>
  <c r="F105" i="1"/>
  <c r="F106" i="1" l="1"/>
  <c r="G106" i="1"/>
  <c r="G1108" i="1"/>
  <c r="H105" i="1"/>
  <c r="E1107" i="1"/>
  <c r="G1109" i="1" l="1"/>
  <c r="E1108" i="1"/>
  <c r="H106" i="1"/>
  <c r="F107" i="1"/>
  <c r="G107" i="1"/>
  <c r="E1109" i="1" l="1"/>
  <c r="H107" i="1"/>
  <c r="G1110" i="1"/>
  <c r="F108" i="1"/>
  <c r="G108" i="1"/>
  <c r="F109" i="1" l="1"/>
  <c r="G109" i="1"/>
  <c r="E1110" i="1"/>
  <c r="G1111" i="1"/>
  <c r="H108" i="1"/>
  <c r="H109" i="1" l="1"/>
  <c r="E1111" i="1"/>
  <c r="G1112" i="1"/>
  <c r="F110" i="1"/>
  <c r="G110" i="1"/>
  <c r="E1112" i="1" l="1"/>
  <c r="G1113" i="1"/>
  <c r="H110" i="1"/>
  <c r="F111" i="1"/>
  <c r="G111" i="1"/>
  <c r="H111" i="1" l="1"/>
  <c r="G1114" i="1"/>
  <c r="E1113" i="1"/>
  <c r="F112" i="1"/>
  <c r="G112" i="1"/>
  <c r="E1114" i="1" l="1"/>
  <c r="G1115" i="1"/>
  <c r="H112" i="1"/>
  <c r="G113" i="1"/>
  <c r="F113" i="1"/>
  <c r="G114" i="1" l="1"/>
  <c r="F114" i="1"/>
  <c r="E1115" i="1"/>
  <c r="H113" i="1"/>
  <c r="G1116" i="1"/>
  <c r="G115" i="1" l="1"/>
  <c r="F115" i="1"/>
  <c r="G1117" i="1"/>
  <c r="E1116" i="1"/>
  <c r="H114" i="1"/>
  <c r="F116" i="1" l="1"/>
  <c r="G116" i="1"/>
  <c r="G1118" i="1"/>
  <c r="H115" i="1"/>
  <c r="E1117" i="1"/>
  <c r="E1118" i="1" l="1"/>
  <c r="G1119" i="1"/>
  <c r="H116" i="1"/>
  <c r="G117" i="1"/>
  <c r="F117" i="1"/>
  <c r="G118" i="1" l="1"/>
  <c r="F118" i="1"/>
  <c r="H117" i="1"/>
  <c r="G1120" i="1"/>
  <c r="E1119" i="1"/>
  <c r="F119" i="1" l="1"/>
  <c r="G119" i="1"/>
  <c r="E1120" i="1"/>
  <c r="G1121" i="1"/>
  <c r="H118" i="1"/>
  <c r="E1121" i="1" l="1"/>
  <c r="H119" i="1"/>
  <c r="G1122" i="1"/>
  <c r="F120" i="1"/>
  <c r="G120" i="1"/>
  <c r="H120" i="1" l="1"/>
  <c r="E1122" i="1"/>
  <c r="G1123" i="1"/>
  <c r="F121" i="1"/>
  <c r="G121" i="1"/>
  <c r="F122" i="1" l="1"/>
  <c r="G122" i="1"/>
  <c r="H121" i="1"/>
  <c r="G1124" i="1"/>
  <c r="E1123" i="1"/>
  <c r="G1125" i="1" l="1"/>
  <c r="H122" i="1"/>
  <c r="E1124" i="1"/>
  <c r="F123" i="1"/>
  <c r="G123" i="1"/>
  <c r="E1125" i="1" l="1"/>
  <c r="G1126" i="1"/>
  <c r="H123" i="1"/>
  <c r="G124" i="1"/>
  <c r="F124" i="1"/>
  <c r="H124" i="1" l="1"/>
  <c r="G1127" i="1"/>
  <c r="E1126" i="1"/>
  <c r="F125" i="1"/>
  <c r="G125" i="1"/>
  <c r="G1128" i="1" l="1"/>
  <c r="E1127" i="1"/>
  <c r="H125" i="1"/>
  <c r="F126" i="1"/>
  <c r="G126" i="1"/>
  <c r="G127" i="1" l="1"/>
  <c r="F127" i="1"/>
  <c r="E1128" i="1"/>
  <c r="H126" i="1"/>
  <c r="G1129" i="1"/>
  <c r="F128" i="1" l="1"/>
  <c r="G128" i="1"/>
  <c r="G1130" i="1"/>
  <c r="H127" i="1"/>
  <c r="E1129" i="1"/>
  <c r="E1130" i="1" l="1"/>
  <c r="H128" i="1"/>
  <c r="G1131" i="1"/>
  <c r="G129" i="1"/>
  <c r="F129" i="1"/>
  <c r="F130" i="1" l="1"/>
  <c r="G130" i="1"/>
  <c r="H129" i="1"/>
  <c r="G1132" i="1"/>
  <c r="E1131" i="1"/>
  <c r="E1132" i="1" l="1"/>
  <c r="G1133" i="1"/>
  <c r="H130" i="1"/>
  <c r="F131" i="1"/>
  <c r="G131" i="1"/>
  <c r="G132" i="1" l="1"/>
  <c r="F132" i="1"/>
  <c r="H131" i="1"/>
  <c r="E1133" i="1"/>
  <c r="G1134" i="1"/>
  <c r="G133" i="1" l="1"/>
  <c r="F133" i="1"/>
  <c r="E1134" i="1"/>
  <c r="G1135" i="1"/>
  <c r="H132" i="1"/>
  <c r="G134" i="1" l="1"/>
  <c r="F134" i="1"/>
  <c r="E1135" i="1"/>
  <c r="G1136" i="1"/>
  <c r="H133" i="1"/>
  <c r="F135" i="1" l="1"/>
  <c r="G135" i="1"/>
  <c r="G1137" i="1"/>
  <c r="H134" i="1"/>
  <c r="E1136" i="1"/>
  <c r="G1138" i="1" l="1"/>
  <c r="E1137" i="1"/>
  <c r="H135" i="1"/>
  <c r="F136" i="1"/>
  <c r="G136" i="1"/>
  <c r="G137" i="1" l="1"/>
  <c r="F137" i="1"/>
  <c r="E1138" i="1"/>
  <c r="H136" i="1"/>
  <c r="G1139" i="1"/>
  <c r="G138" i="1" l="1"/>
  <c r="F138" i="1"/>
  <c r="E1139" i="1"/>
  <c r="G1140" i="1"/>
  <c r="H137" i="1"/>
  <c r="F139" i="1" l="1"/>
  <c r="G139" i="1"/>
  <c r="G1141" i="1"/>
  <c r="H138" i="1"/>
  <c r="E1140" i="1"/>
  <c r="G1142" i="1" l="1"/>
  <c r="E1141" i="1"/>
  <c r="H139" i="1"/>
  <c r="F140" i="1"/>
  <c r="G140" i="1"/>
  <c r="G141" i="1" l="1"/>
  <c r="F141" i="1"/>
  <c r="G1143" i="1"/>
  <c r="H140" i="1"/>
  <c r="E1142" i="1"/>
  <c r="F142" i="1" l="1"/>
  <c r="G142" i="1"/>
  <c r="E1143" i="1"/>
  <c r="H141" i="1"/>
  <c r="G1144" i="1"/>
  <c r="G1145" i="1" l="1"/>
  <c r="E1144" i="1"/>
  <c r="H142" i="1"/>
  <c r="G143" i="1"/>
  <c r="F143" i="1"/>
  <c r="G144" i="1" l="1"/>
  <c r="F144" i="1"/>
  <c r="H143" i="1"/>
  <c r="E1145" i="1"/>
  <c r="G1146" i="1"/>
  <c r="G145" i="1" l="1"/>
  <c r="F145" i="1"/>
  <c r="H144" i="1"/>
  <c r="G1147" i="1"/>
  <c r="E1146" i="1"/>
  <c r="F146" i="1" l="1"/>
  <c r="G146" i="1"/>
  <c r="G1148" i="1"/>
  <c r="E1147" i="1"/>
  <c r="H145" i="1"/>
  <c r="G1149" i="1" l="1"/>
  <c r="E1148" i="1"/>
  <c r="H146" i="1"/>
  <c r="G147" i="1"/>
  <c r="F147" i="1"/>
  <c r="G148" i="1" l="1"/>
  <c r="F148" i="1"/>
  <c r="H147" i="1"/>
  <c r="G1150" i="1"/>
  <c r="E1149" i="1"/>
  <c r="F149" i="1" l="1"/>
  <c r="G149" i="1"/>
  <c r="G1151" i="1"/>
  <c r="E1150" i="1"/>
  <c r="H148" i="1"/>
  <c r="H149" i="1" l="1"/>
  <c r="G1152" i="1"/>
  <c r="E1151" i="1"/>
  <c r="F150" i="1"/>
  <c r="G150" i="1"/>
  <c r="E1152" i="1" l="1"/>
  <c r="G1153" i="1"/>
  <c r="H150" i="1"/>
  <c r="G151" i="1"/>
  <c r="F151" i="1"/>
  <c r="F152" i="1" l="1"/>
  <c r="G152" i="1"/>
  <c r="E1153" i="1"/>
  <c r="G1154" i="1"/>
  <c r="H151" i="1"/>
  <c r="E1154" i="1" l="1"/>
  <c r="G1155" i="1"/>
  <c r="H152" i="1"/>
  <c r="F153" i="1"/>
  <c r="G153" i="1"/>
  <c r="E1155" i="1" l="1"/>
  <c r="G1156" i="1"/>
  <c r="H153" i="1"/>
  <c r="F154" i="1"/>
  <c r="G154" i="1"/>
  <c r="F155" i="1" l="1"/>
  <c r="G155" i="1"/>
  <c r="G1157" i="1"/>
  <c r="E1156" i="1"/>
  <c r="H154" i="1"/>
  <c r="G1158" i="1" l="1"/>
  <c r="H155" i="1"/>
  <c r="E1157" i="1"/>
  <c r="G156" i="1"/>
  <c r="F156" i="1"/>
  <c r="H156" i="1" l="1"/>
  <c r="G1159" i="1"/>
  <c r="E1158" i="1"/>
  <c r="F157" i="1"/>
  <c r="G157" i="1"/>
  <c r="G1160" i="1" l="1"/>
  <c r="E1159" i="1"/>
  <c r="H157" i="1"/>
  <c r="F158" i="1"/>
  <c r="G158" i="1"/>
  <c r="G1161" i="1" l="1"/>
  <c r="H158" i="1"/>
  <c r="E1160" i="1"/>
  <c r="G159" i="1"/>
  <c r="F159" i="1"/>
  <c r="G160" i="1" l="1"/>
  <c r="F160" i="1"/>
  <c r="E1161" i="1"/>
  <c r="G1162" i="1"/>
  <c r="H159" i="1"/>
  <c r="G161" i="1" l="1"/>
  <c r="F161" i="1"/>
  <c r="E1162" i="1"/>
  <c r="H160" i="1"/>
  <c r="G1163" i="1"/>
  <c r="H161" i="1" l="1"/>
  <c r="E1163" i="1"/>
  <c r="G1164" i="1"/>
  <c r="F162" i="1"/>
  <c r="G162" i="1"/>
  <c r="G1165" i="1" l="1"/>
  <c r="E1164" i="1"/>
  <c r="H162" i="1"/>
  <c r="F163" i="1"/>
  <c r="G163" i="1"/>
  <c r="G164" i="1" l="1"/>
  <c r="F164" i="1"/>
  <c r="H163" i="1"/>
  <c r="E1165" i="1"/>
  <c r="G1166" i="1"/>
  <c r="E1166" i="1" l="1"/>
  <c r="H164" i="1"/>
  <c r="G1167" i="1"/>
  <c r="F165" i="1"/>
  <c r="G165" i="1"/>
  <c r="G1168" i="1" l="1"/>
  <c r="E1167" i="1"/>
  <c r="H165" i="1"/>
  <c r="F166" i="1"/>
  <c r="G166" i="1"/>
  <c r="G1169" i="1" l="1"/>
  <c r="E1168" i="1"/>
  <c r="H166" i="1"/>
  <c r="G167" i="1"/>
  <c r="F167" i="1"/>
  <c r="H167" i="1" l="1"/>
  <c r="G1170" i="1"/>
  <c r="E1169" i="1"/>
  <c r="G168" i="1"/>
  <c r="F168" i="1"/>
  <c r="F169" i="1" l="1"/>
  <c r="G169" i="1"/>
  <c r="G1171" i="1"/>
  <c r="E1170" i="1"/>
  <c r="H168" i="1"/>
  <c r="G1172" i="1" l="1"/>
  <c r="E1171" i="1"/>
  <c r="H169" i="1"/>
  <c r="F170" i="1"/>
  <c r="G170" i="1"/>
  <c r="H170" i="1" l="1"/>
  <c r="E1172" i="1"/>
  <c r="G1173" i="1"/>
  <c r="G171" i="1"/>
  <c r="F171" i="1"/>
  <c r="F172" i="1" l="1"/>
  <c r="G172" i="1"/>
  <c r="G1174" i="1"/>
  <c r="H171" i="1"/>
  <c r="E1173" i="1"/>
  <c r="F173" i="1" l="1"/>
  <c r="G173" i="1"/>
  <c r="G1175" i="1"/>
  <c r="E1174" i="1"/>
  <c r="H172" i="1"/>
  <c r="E1175" i="1" l="1"/>
  <c r="H173" i="1"/>
  <c r="G1176" i="1"/>
  <c r="F174" i="1"/>
  <c r="G174" i="1"/>
  <c r="G175" i="1" l="1"/>
  <c r="F175" i="1"/>
  <c r="G1177" i="1"/>
  <c r="H174" i="1"/>
  <c r="E1176" i="1"/>
  <c r="F176" i="1" l="1"/>
  <c r="G176" i="1"/>
  <c r="E1177" i="1"/>
  <c r="G1178" i="1"/>
  <c r="H175" i="1"/>
  <c r="H176" i="1" l="1"/>
  <c r="E1178" i="1"/>
  <c r="G1179" i="1"/>
  <c r="F177" i="1"/>
  <c r="G177" i="1"/>
  <c r="F178" i="1" l="1"/>
  <c r="G178" i="1"/>
  <c r="H177" i="1"/>
  <c r="G1180" i="1"/>
  <c r="E1179" i="1"/>
  <c r="G1181" i="1" l="1"/>
  <c r="E1180" i="1"/>
  <c r="H178" i="1"/>
  <c r="G179" i="1"/>
  <c r="F179" i="1"/>
  <c r="G1182" i="1" l="1"/>
  <c r="E1181" i="1"/>
  <c r="H179" i="1"/>
  <c r="F180" i="1"/>
  <c r="G180" i="1"/>
  <c r="H180" i="1" l="1"/>
  <c r="G1183" i="1"/>
  <c r="E1182" i="1"/>
  <c r="F181" i="1"/>
  <c r="G181" i="1"/>
  <c r="G182" i="1" l="1"/>
  <c r="F182" i="1"/>
  <c r="E1183" i="1"/>
  <c r="G1184" i="1"/>
  <c r="H181" i="1"/>
  <c r="G1185" i="1" l="1"/>
  <c r="H182" i="1"/>
  <c r="E1184" i="1"/>
  <c r="F183" i="1"/>
  <c r="G183" i="1"/>
  <c r="G184" i="1" l="1"/>
  <c r="F184" i="1"/>
  <c r="H183" i="1"/>
  <c r="E1185" i="1"/>
  <c r="G1186" i="1"/>
  <c r="F185" i="1" l="1"/>
  <c r="G185" i="1"/>
  <c r="G1187" i="1"/>
  <c r="H184" i="1"/>
  <c r="E1186" i="1"/>
  <c r="H185" i="1" l="1"/>
  <c r="G1188" i="1"/>
  <c r="E1187" i="1"/>
  <c r="G186" i="1"/>
  <c r="F186" i="1"/>
  <c r="G187" i="1" l="1"/>
  <c r="F187" i="1"/>
  <c r="H186" i="1"/>
  <c r="G1189" i="1"/>
  <c r="E1188" i="1"/>
  <c r="G188" i="1" l="1"/>
  <c r="F188" i="1"/>
  <c r="G1190" i="1"/>
  <c r="H187" i="1"/>
  <c r="E1189" i="1"/>
  <c r="G1191" i="1" l="1"/>
  <c r="E1190" i="1"/>
  <c r="H188" i="1"/>
  <c r="F189" i="1"/>
  <c r="G189" i="1"/>
  <c r="G1192" i="1" l="1"/>
  <c r="H189" i="1"/>
  <c r="E1191" i="1"/>
  <c r="G190" i="1"/>
  <c r="F190" i="1"/>
  <c r="E1192" i="1" l="1"/>
  <c r="G1193" i="1"/>
  <c r="H190" i="1"/>
  <c r="F191" i="1"/>
  <c r="G191" i="1"/>
  <c r="H191" i="1" l="1"/>
  <c r="E1193" i="1"/>
  <c r="G1194" i="1"/>
  <c r="G192" i="1"/>
  <c r="F192" i="1"/>
  <c r="F193" i="1" l="1"/>
  <c r="G193" i="1"/>
  <c r="G1195" i="1"/>
  <c r="E1194" i="1"/>
  <c r="H192" i="1"/>
  <c r="E1195" i="1" l="1"/>
  <c r="G1196" i="1"/>
  <c r="H193" i="1"/>
  <c r="F194" i="1"/>
  <c r="G194" i="1"/>
  <c r="E1196" i="1" l="1"/>
  <c r="H194" i="1"/>
  <c r="G1197" i="1"/>
  <c r="G195" i="1"/>
  <c r="F195" i="1"/>
  <c r="E1197" i="1" l="1"/>
  <c r="H195" i="1"/>
  <c r="G1198" i="1"/>
  <c r="F196" i="1"/>
  <c r="G196" i="1"/>
  <c r="E1198" i="1" l="1"/>
  <c r="H196" i="1"/>
  <c r="G1199" i="1"/>
  <c r="G197" i="1"/>
  <c r="F197" i="1"/>
  <c r="H197" i="1" l="1"/>
  <c r="G1200" i="1"/>
  <c r="E1199" i="1"/>
  <c r="F198" i="1"/>
  <c r="G198" i="1"/>
  <c r="F199" i="1" l="1"/>
  <c r="G199" i="1"/>
  <c r="H198" i="1"/>
  <c r="E1200" i="1"/>
  <c r="G1201" i="1"/>
  <c r="G1202" i="1" l="1"/>
  <c r="E1201" i="1"/>
  <c r="H199" i="1"/>
  <c r="G200" i="1"/>
  <c r="F200" i="1"/>
  <c r="F201" i="1" l="1"/>
  <c r="G201" i="1"/>
  <c r="H200" i="1"/>
  <c r="E1202" i="1"/>
  <c r="G1203" i="1"/>
  <c r="E1203" i="1" l="1"/>
  <c r="H201" i="1"/>
  <c r="G1204" i="1"/>
  <c r="F202" i="1"/>
  <c r="G202" i="1"/>
  <c r="E1204" i="1" l="1"/>
  <c r="H202" i="1"/>
  <c r="G1205" i="1"/>
  <c r="G203" i="1"/>
  <c r="F203" i="1"/>
  <c r="E1205" i="1" l="1"/>
  <c r="H203" i="1"/>
  <c r="G1206" i="1"/>
  <c r="G204" i="1"/>
  <c r="F204" i="1"/>
  <c r="G205" i="1" l="1"/>
  <c r="F205" i="1"/>
  <c r="H204" i="1"/>
  <c r="E1206" i="1"/>
  <c r="G1207" i="1"/>
  <c r="F206" i="1" l="1"/>
  <c r="G206" i="1"/>
  <c r="H205" i="1"/>
  <c r="E1207" i="1"/>
  <c r="G1208" i="1"/>
  <c r="E1208" i="1" l="1"/>
  <c r="G1209" i="1"/>
  <c r="H206" i="1"/>
  <c r="F207" i="1"/>
  <c r="G207" i="1"/>
  <c r="F208" i="1" l="1"/>
  <c r="G208" i="1"/>
  <c r="E1209" i="1"/>
  <c r="H207" i="1"/>
  <c r="G1210" i="1"/>
  <c r="H208" i="1" l="1"/>
  <c r="G1211" i="1"/>
  <c r="E1210" i="1"/>
  <c r="F209" i="1"/>
  <c r="G209" i="1"/>
  <c r="H209" i="1" l="1"/>
  <c r="E1211" i="1"/>
  <c r="G1212" i="1"/>
  <c r="F210" i="1"/>
  <c r="G210" i="1"/>
  <c r="F211" i="1" l="1"/>
  <c r="G211" i="1"/>
  <c r="E1212" i="1"/>
  <c r="G1213" i="1"/>
  <c r="H210" i="1"/>
  <c r="H211" i="1" l="1"/>
  <c r="E1213" i="1"/>
  <c r="G1214" i="1"/>
  <c r="F212" i="1"/>
  <c r="G212" i="1"/>
  <c r="F213" i="1" l="1"/>
  <c r="G213" i="1"/>
  <c r="G1215" i="1"/>
  <c r="E1214" i="1"/>
  <c r="H212" i="1"/>
  <c r="H213" i="1" l="1"/>
  <c r="G1216" i="1"/>
  <c r="E1215" i="1"/>
  <c r="G214" i="1"/>
  <c r="F214" i="1"/>
  <c r="F215" i="1" l="1"/>
  <c r="G215" i="1"/>
  <c r="G1217" i="1"/>
  <c r="E1216" i="1"/>
  <c r="H214" i="1"/>
  <c r="H215" i="1" l="1"/>
  <c r="G1218" i="1"/>
  <c r="E1217" i="1"/>
  <c r="G216" i="1"/>
  <c r="F216" i="1"/>
  <c r="H216" i="1" l="1"/>
  <c r="E1218" i="1"/>
  <c r="G1219" i="1"/>
  <c r="F217" i="1"/>
  <c r="G217" i="1"/>
  <c r="F218" i="1" l="1"/>
  <c r="G218" i="1"/>
  <c r="G1220" i="1"/>
  <c r="E1219" i="1"/>
  <c r="H217" i="1"/>
  <c r="G1221" i="1" l="1"/>
  <c r="E1220" i="1"/>
  <c r="H218" i="1"/>
  <c r="G219" i="1"/>
  <c r="F219" i="1"/>
  <c r="F220" i="1" l="1"/>
  <c r="G220" i="1"/>
  <c r="E1221" i="1"/>
  <c r="G1222" i="1"/>
  <c r="H219" i="1"/>
  <c r="G1223" i="1" l="1"/>
  <c r="H220" i="1"/>
  <c r="E1222" i="1"/>
  <c r="G221" i="1"/>
  <c r="F221" i="1"/>
  <c r="E1223" i="1" l="1"/>
  <c r="H221" i="1"/>
  <c r="G1224" i="1"/>
  <c r="F222" i="1"/>
  <c r="G222" i="1"/>
  <c r="E1224" i="1" l="1"/>
  <c r="G1225" i="1"/>
  <c r="H222" i="1"/>
  <c r="F223" i="1"/>
  <c r="G223" i="1"/>
  <c r="G224" i="1" l="1"/>
  <c r="F224" i="1"/>
  <c r="E1225" i="1"/>
  <c r="G1226" i="1"/>
  <c r="H223" i="1"/>
  <c r="F225" i="1" l="1"/>
  <c r="G225" i="1"/>
  <c r="E1226" i="1"/>
  <c r="H224" i="1"/>
  <c r="G1227" i="1"/>
  <c r="H225" i="1" l="1"/>
  <c r="E1227" i="1"/>
  <c r="G1228" i="1"/>
  <c r="F226" i="1"/>
  <c r="G226" i="1"/>
  <c r="G1229" i="1" l="1"/>
  <c r="H226" i="1"/>
  <c r="E1228" i="1"/>
  <c r="F227" i="1"/>
  <c r="G227" i="1"/>
  <c r="F228" i="1" l="1"/>
  <c r="G228" i="1"/>
  <c r="H227" i="1"/>
  <c r="E1229" i="1"/>
  <c r="G1230" i="1"/>
  <c r="H228" i="1" l="1"/>
  <c r="G1231" i="1"/>
  <c r="E1230" i="1"/>
  <c r="G229" i="1"/>
  <c r="F229" i="1"/>
  <c r="F230" i="1" l="1"/>
  <c r="G230" i="1"/>
  <c r="E1231" i="1"/>
  <c r="G1232" i="1"/>
  <c r="H229" i="1"/>
  <c r="E1232" i="1" l="1"/>
  <c r="G1233" i="1"/>
  <c r="H230" i="1"/>
  <c r="G231" i="1"/>
  <c r="F231" i="1"/>
  <c r="E1233" i="1" l="1"/>
  <c r="G1234" i="1"/>
  <c r="H231" i="1"/>
  <c r="F232" i="1"/>
  <c r="G232" i="1"/>
  <c r="E1234" i="1" l="1"/>
  <c r="H232" i="1"/>
  <c r="G1235" i="1"/>
  <c r="G233" i="1"/>
  <c r="F233" i="1"/>
  <c r="F234" i="1" l="1"/>
  <c r="G234" i="1"/>
  <c r="H233" i="1"/>
  <c r="E1235" i="1"/>
  <c r="G1236" i="1"/>
  <c r="E1236" i="1" l="1"/>
  <c r="G1237" i="1"/>
  <c r="H234" i="1"/>
  <c r="G235" i="1"/>
  <c r="F235" i="1"/>
  <c r="F236" i="1" l="1"/>
  <c r="G236" i="1"/>
  <c r="E1237" i="1"/>
  <c r="H235" i="1"/>
  <c r="G1238" i="1"/>
  <c r="H236" i="1" l="1"/>
  <c r="E1238" i="1"/>
  <c r="G1239" i="1"/>
  <c r="F237" i="1"/>
  <c r="G237" i="1"/>
  <c r="F238" i="1" l="1"/>
  <c r="G238" i="1"/>
  <c r="H237" i="1"/>
  <c r="E1239" i="1"/>
  <c r="G1240" i="1"/>
  <c r="E1240" i="1" l="1"/>
  <c r="H238" i="1"/>
  <c r="G1241" i="1"/>
  <c r="F239" i="1"/>
  <c r="G239" i="1"/>
  <c r="G1242" i="1" l="1"/>
  <c r="E1241" i="1"/>
  <c r="H239" i="1"/>
  <c r="G240" i="1"/>
  <c r="F240" i="1"/>
  <c r="H240" i="1" l="1"/>
  <c r="E1242" i="1"/>
  <c r="G1243" i="1"/>
  <c r="F241" i="1"/>
  <c r="G241" i="1"/>
  <c r="E1243" i="1" l="1"/>
  <c r="G1244" i="1"/>
  <c r="H241" i="1"/>
  <c r="G242" i="1"/>
  <c r="F242" i="1"/>
  <c r="F243" i="1" l="1"/>
  <c r="G243" i="1"/>
  <c r="G1245" i="1"/>
  <c r="E1244" i="1"/>
  <c r="H242" i="1"/>
  <c r="G1246" i="1" l="1"/>
  <c r="H243" i="1"/>
  <c r="E1245" i="1"/>
  <c r="F244" i="1"/>
  <c r="G244" i="1"/>
  <c r="H244" i="1" l="1"/>
  <c r="G1247" i="1"/>
  <c r="E1246" i="1"/>
  <c r="G245" i="1"/>
  <c r="F245" i="1"/>
  <c r="G246" i="1" l="1"/>
  <c r="F246" i="1"/>
  <c r="H245" i="1"/>
  <c r="E1247" i="1"/>
  <c r="G1248" i="1"/>
  <c r="G247" i="1" l="1"/>
  <c r="F247" i="1"/>
  <c r="E1248" i="1"/>
  <c r="H246" i="1"/>
  <c r="G1249" i="1"/>
  <c r="F248" i="1" l="1"/>
  <c r="G248" i="1"/>
  <c r="H247" i="1"/>
  <c r="E1249" i="1"/>
  <c r="G1250" i="1"/>
  <c r="G1251" i="1" l="1"/>
  <c r="H248" i="1"/>
  <c r="E1250" i="1"/>
  <c r="F249" i="1"/>
  <c r="G249" i="1"/>
  <c r="G250" i="1" l="1"/>
  <c r="F250" i="1"/>
  <c r="G1252" i="1"/>
  <c r="H249" i="1"/>
  <c r="E1251" i="1"/>
  <c r="G251" i="1" l="1"/>
  <c r="F251" i="1"/>
  <c r="E1252" i="1"/>
  <c r="H250" i="1"/>
  <c r="G1253" i="1"/>
  <c r="F252" i="1" l="1"/>
  <c r="G252" i="1"/>
  <c r="G1254" i="1"/>
  <c r="E1253" i="1"/>
  <c r="H251" i="1"/>
  <c r="E1254" i="1" l="1"/>
  <c r="G1255" i="1"/>
  <c r="H252" i="1"/>
  <c r="G253" i="1"/>
  <c r="F253" i="1"/>
  <c r="F254" i="1" l="1"/>
  <c r="G254" i="1"/>
  <c r="H253" i="1"/>
  <c r="G1256" i="1"/>
  <c r="E1255" i="1"/>
  <c r="G1257" i="1" l="1"/>
  <c r="H254" i="1"/>
  <c r="E1256" i="1"/>
  <c r="G255" i="1"/>
  <c r="F255" i="1"/>
  <c r="F256" i="1" l="1"/>
  <c r="G256" i="1"/>
  <c r="H255" i="1"/>
  <c r="G1258" i="1"/>
  <c r="E1257" i="1"/>
  <c r="H256" i="1" l="1"/>
  <c r="G1259" i="1"/>
  <c r="E1258" i="1"/>
  <c r="F257" i="1"/>
  <c r="G257" i="1"/>
  <c r="G1260" i="1" l="1"/>
  <c r="E1259" i="1"/>
  <c r="H257" i="1"/>
  <c r="G258" i="1"/>
  <c r="F258" i="1"/>
  <c r="H258" i="1" l="1"/>
  <c r="G1261" i="1"/>
  <c r="E1260" i="1"/>
  <c r="G259" i="1"/>
  <c r="F259" i="1"/>
  <c r="F260" i="1" l="1"/>
  <c r="G260" i="1"/>
  <c r="G1262" i="1"/>
  <c r="H259" i="1"/>
  <c r="E1261" i="1"/>
  <c r="H260" i="1" l="1"/>
  <c r="E1262" i="1"/>
  <c r="G1263" i="1"/>
  <c r="F261" i="1"/>
  <c r="G261" i="1"/>
  <c r="H261" i="1" l="1"/>
  <c r="G1264" i="1"/>
  <c r="E1263" i="1"/>
  <c r="G262" i="1"/>
  <c r="F262" i="1"/>
  <c r="G1265" i="1" l="1"/>
  <c r="E1264" i="1"/>
  <c r="H262" i="1"/>
  <c r="G263" i="1"/>
  <c r="F263" i="1"/>
  <c r="F264" i="1" l="1"/>
  <c r="G264" i="1"/>
  <c r="H263" i="1"/>
  <c r="G1266" i="1"/>
  <c r="E1265" i="1"/>
  <c r="G1267" i="1" l="1"/>
  <c r="H264" i="1"/>
  <c r="E1266" i="1"/>
  <c r="F265" i="1"/>
  <c r="G265" i="1"/>
  <c r="H265" i="1" l="1"/>
  <c r="E1267" i="1"/>
  <c r="G1268" i="1"/>
  <c r="F266" i="1"/>
  <c r="G266" i="1"/>
  <c r="G267" i="1" l="1"/>
  <c r="F267" i="1"/>
  <c r="G1269" i="1"/>
  <c r="H266" i="1"/>
  <c r="E1268" i="1"/>
  <c r="G268" i="1" l="1"/>
  <c r="F268" i="1"/>
  <c r="G1270" i="1"/>
  <c r="E1269" i="1"/>
  <c r="H267" i="1"/>
  <c r="G269" i="1" l="1"/>
  <c r="F269" i="1"/>
  <c r="G1271" i="1"/>
  <c r="H268" i="1"/>
  <c r="E1270" i="1"/>
  <c r="G270" i="1" l="1"/>
  <c r="F270" i="1"/>
  <c r="H269" i="1"/>
  <c r="G1272" i="1"/>
  <c r="E1271" i="1"/>
  <c r="F271" i="1" l="1"/>
  <c r="G271" i="1"/>
  <c r="H270" i="1"/>
  <c r="G1273" i="1"/>
  <c r="E1272" i="1"/>
  <c r="G1274" i="1" l="1"/>
  <c r="E1273" i="1"/>
  <c r="H271" i="1"/>
  <c r="F272" i="1"/>
  <c r="G272" i="1"/>
  <c r="H272" i="1" l="1"/>
  <c r="E1274" i="1"/>
  <c r="G1275" i="1"/>
  <c r="F273" i="1"/>
  <c r="G273" i="1"/>
  <c r="H273" i="1" l="1"/>
  <c r="E1275" i="1"/>
  <c r="G1276" i="1"/>
  <c r="G274" i="1"/>
  <c r="F274" i="1"/>
  <c r="G1277" i="1" l="1"/>
  <c r="H274" i="1"/>
  <c r="E1276" i="1"/>
  <c r="G275" i="1"/>
  <c r="F275" i="1"/>
  <c r="E1277" i="1" l="1"/>
  <c r="H275" i="1"/>
  <c r="G1278" i="1"/>
  <c r="F276" i="1"/>
  <c r="G276" i="1"/>
  <c r="H276" i="1" l="1"/>
  <c r="G1279" i="1"/>
  <c r="E1278" i="1"/>
  <c r="F277" i="1"/>
  <c r="G277" i="1"/>
  <c r="F278" i="1" l="1"/>
  <c r="G278" i="1"/>
  <c r="G1280" i="1"/>
  <c r="E1279" i="1"/>
  <c r="H277" i="1"/>
  <c r="H278" i="1" l="1"/>
  <c r="G1281" i="1"/>
  <c r="E1280" i="1"/>
  <c r="F279" i="1"/>
  <c r="G279" i="1"/>
  <c r="G280" i="1" l="1"/>
  <c r="F280" i="1"/>
  <c r="H279" i="1"/>
  <c r="G1282" i="1"/>
  <c r="E1281" i="1"/>
  <c r="F281" i="1" l="1"/>
  <c r="G281" i="1"/>
  <c r="E1282" i="1"/>
  <c r="H280" i="1"/>
  <c r="G1283" i="1"/>
  <c r="G1284" i="1" l="1"/>
  <c r="E1283" i="1"/>
  <c r="H281" i="1"/>
  <c r="F282" i="1"/>
  <c r="G282" i="1"/>
  <c r="F283" i="1" l="1"/>
  <c r="G283" i="1"/>
  <c r="H282" i="1"/>
  <c r="G1285" i="1"/>
  <c r="E1284" i="1"/>
  <c r="E1285" i="1" l="1"/>
  <c r="G1286" i="1"/>
  <c r="H283" i="1"/>
  <c r="F284" i="1"/>
  <c r="G284" i="1"/>
  <c r="G285" i="1" l="1"/>
  <c r="F285" i="1"/>
  <c r="G1287" i="1"/>
  <c r="H284" i="1"/>
  <c r="E1286" i="1"/>
  <c r="G286" i="1" l="1"/>
  <c r="F286" i="1"/>
  <c r="G1288" i="1"/>
  <c r="H285" i="1"/>
  <c r="E1287" i="1"/>
  <c r="F287" i="1" l="1"/>
  <c r="G287" i="1"/>
  <c r="G1289" i="1"/>
  <c r="H286" i="1"/>
  <c r="E1288" i="1"/>
  <c r="G1290" i="1" l="1"/>
  <c r="E1289" i="1"/>
  <c r="H287" i="1"/>
  <c r="G288" i="1"/>
  <c r="F288" i="1"/>
  <c r="E1290" i="1" l="1"/>
  <c r="G1291" i="1"/>
  <c r="H288" i="1"/>
  <c r="F289" i="1"/>
  <c r="G289" i="1"/>
  <c r="F290" i="1" l="1"/>
  <c r="G290" i="1"/>
  <c r="H289" i="1"/>
  <c r="E1291" i="1"/>
  <c r="G1292" i="1"/>
  <c r="G1293" i="1" l="1"/>
  <c r="E1292" i="1"/>
  <c r="H290" i="1"/>
  <c r="G291" i="1"/>
  <c r="F291" i="1"/>
  <c r="H291" i="1" l="1"/>
  <c r="E1293" i="1"/>
  <c r="G1294" i="1"/>
  <c r="F292" i="1"/>
  <c r="G292" i="1"/>
  <c r="H292" i="1" l="1"/>
  <c r="E1294" i="1"/>
  <c r="G1295" i="1"/>
  <c r="G293" i="1"/>
  <c r="F293" i="1"/>
  <c r="G1296" i="1" l="1"/>
  <c r="E1295" i="1"/>
  <c r="H293" i="1"/>
  <c r="F294" i="1"/>
  <c r="G294" i="1"/>
  <c r="G1297" i="1" l="1"/>
  <c r="E1296" i="1"/>
  <c r="H294" i="1"/>
  <c r="F295" i="1"/>
  <c r="G295" i="1"/>
  <c r="F296" i="1" l="1"/>
  <c r="G296" i="1"/>
  <c r="G1298" i="1"/>
  <c r="E1297" i="1"/>
  <c r="H295" i="1"/>
  <c r="H296" i="1" l="1"/>
  <c r="E1298" i="1"/>
  <c r="G1299" i="1"/>
  <c r="F297" i="1"/>
  <c r="G297" i="1"/>
  <c r="F298" i="1" l="1"/>
  <c r="G298" i="1"/>
  <c r="H297" i="1"/>
  <c r="E1299" i="1"/>
  <c r="G1300" i="1"/>
  <c r="E1300" i="1" l="1"/>
  <c r="G1301" i="1"/>
  <c r="H298" i="1"/>
  <c r="G299" i="1"/>
  <c r="F299" i="1"/>
  <c r="G300" i="1" l="1"/>
  <c r="F300" i="1"/>
  <c r="H299" i="1"/>
  <c r="G1302" i="1"/>
  <c r="E1301" i="1"/>
  <c r="F301" i="1" l="1"/>
  <c r="G301" i="1"/>
  <c r="H300" i="1"/>
  <c r="E1302" i="1"/>
  <c r="G1303" i="1"/>
  <c r="E1303" i="1" l="1"/>
  <c r="H301" i="1"/>
  <c r="G1304" i="1"/>
  <c r="F302" i="1"/>
  <c r="G302" i="1"/>
  <c r="G1305" i="1" l="1"/>
  <c r="H302" i="1"/>
  <c r="E1304" i="1"/>
  <c r="F303" i="1"/>
  <c r="G303" i="1"/>
  <c r="G1306" i="1" l="1"/>
  <c r="E1305" i="1"/>
  <c r="H303" i="1"/>
  <c r="G304" i="1"/>
  <c r="F304" i="1"/>
  <c r="F305" i="1" l="1"/>
  <c r="G305" i="1"/>
  <c r="E1306" i="1"/>
  <c r="H304" i="1"/>
  <c r="G1307" i="1"/>
  <c r="G1308" i="1" l="1"/>
  <c r="E1307" i="1"/>
  <c r="H305" i="1"/>
  <c r="F306" i="1"/>
  <c r="G306" i="1"/>
  <c r="G307" i="1" l="1"/>
  <c r="F307" i="1"/>
  <c r="E1308" i="1"/>
  <c r="G1309" i="1"/>
  <c r="H306" i="1"/>
  <c r="F308" i="1" l="1"/>
  <c r="G308" i="1"/>
  <c r="G1310" i="1"/>
  <c r="E1309" i="1"/>
  <c r="H307" i="1"/>
  <c r="G1311" i="1" l="1"/>
  <c r="H308" i="1"/>
  <c r="E1310" i="1"/>
  <c r="G309" i="1"/>
  <c r="F309" i="1"/>
  <c r="E1311" i="1" l="1"/>
  <c r="G1312" i="1"/>
  <c r="H309" i="1"/>
  <c r="G310" i="1"/>
  <c r="F310" i="1"/>
  <c r="E1312" i="1" l="1"/>
  <c r="H310" i="1"/>
  <c r="G1313" i="1"/>
  <c r="F311" i="1"/>
  <c r="G311" i="1"/>
  <c r="H311" i="1" l="1"/>
  <c r="G1314" i="1"/>
  <c r="E1313" i="1"/>
  <c r="F312" i="1"/>
  <c r="G312" i="1"/>
  <c r="G313" i="1" l="1"/>
  <c r="F313" i="1"/>
  <c r="E1314" i="1"/>
  <c r="G1315" i="1"/>
  <c r="H312" i="1"/>
  <c r="F314" i="1" l="1"/>
  <c r="G314" i="1"/>
  <c r="H313" i="1"/>
  <c r="E1315" i="1"/>
  <c r="G1316" i="1"/>
  <c r="H314" i="1" l="1"/>
  <c r="E1316" i="1"/>
  <c r="G1317" i="1"/>
  <c r="F315" i="1"/>
  <c r="G315" i="1"/>
  <c r="G316" i="1" l="1"/>
  <c r="F316" i="1"/>
  <c r="G1318" i="1"/>
  <c r="H315" i="1"/>
  <c r="E1317" i="1"/>
  <c r="F317" i="1" l="1"/>
  <c r="G317" i="1"/>
  <c r="H316" i="1"/>
  <c r="G1319" i="1"/>
  <c r="E1318" i="1"/>
  <c r="E1319" i="1" l="1"/>
  <c r="H317" i="1"/>
  <c r="G1320" i="1"/>
  <c r="G318" i="1"/>
  <c r="F318" i="1"/>
  <c r="H318" i="1" l="1"/>
  <c r="E1320" i="1"/>
  <c r="G1321" i="1"/>
  <c r="F319" i="1"/>
  <c r="G319" i="1"/>
  <c r="F320" i="1" l="1"/>
  <c r="G320" i="1"/>
  <c r="H319" i="1"/>
  <c r="E1321" i="1"/>
  <c r="G1322" i="1"/>
  <c r="E1322" i="1" l="1"/>
  <c r="G1323" i="1"/>
  <c r="H320" i="1"/>
  <c r="F321" i="1"/>
  <c r="G321" i="1"/>
  <c r="E1323" i="1" l="1"/>
  <c r="G1324" i="1"/>
  <c r="H321" i="1"/>
  <c r="F322" i="1"/>
  <c r="G322" i="1"/>
  <c r="F323" i="1" l="1"/>
  <c r="G323" i="1"/>
  <c r="H322" i="1"/>
  <c r="G1325" i="1"/>
  <c r="E1324" i="1"/>
  <c r="G1326" i="1" l="1"/>
  <c r="H323" i="1"/>
  <c r="E1325" i="1"/>
  <c r="G324" i="1"/>
  <c r="F324" i="1"/>
  <c r="E1326" i="1" l="1"/>
  <c r="H324" i="1"/>
  <c r="G1327" i="1"/>
  <c r="F325" i="1"/>
  <c r="G325" i="1"/>
  <c r="F326" i="1" l="1"/>
  <c r="G326" i="1"/>
  <c r="H325" i="1"/>
  <c r="E1327" i="1"/>
  <c r="G1328" i="1"/>
  <c r="H326" i="1" l="1"/>
  <c r="E1328" i="1"/>
  <c r="G1329" i="1"/>
  <c r="F327" i="1"/>
  <c r="G327" i="1"/>
  <c r="E1329" i="1" l="1"/>
  <c r="G1330" i="1"/>
  <c r="H327" i="1"/>
  <c r="G328" i="1"/>
  <c r="F328" i="1"/>
  <c r="E1330" i="1" l="1"/>
  <c r="H328" i="1"/>
  <c r="G1331" i="1"/>
  <c r="G329" i="1"/>
  <c r="F329" i="1"/>
  <c r="F330" i="1" l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G330" i="1"/>
  <c r="G1332" i="1"/>
  <c r="H329" i="1"/>
  <c r="E1331" i="1"/>
  <c r="G29" i="1" l="1"/>
  <c r="H29" i="1" s="1"/>
  <c r="H330" i="1"/>
  <c r="G1333" i="1"/>
  <c r="G1029" i="1" s="1"/>
  <c r="E26" i="1" s="1"/>
  <c r="E1332" i="1"/>
</calcChain>
</file>

<file path=xl/sharedStrings.xml><?xml version="1.0" encoding="utf-8"?>
<sst xmlns="http://schemas.openxmlformats.org/spreadsheetml/2006/main" count="94" uniqueCount="43">
  <si>
    <t>Valoare credit</t>
  </si>
  <si>
    <t>Tip rambursare</t>
  </si>
  <si>
    <t>Rata</t>
  </si>
  <si>
    <t>Termen</t>
  </si>
  <si>
    <t>DOBANZI</t>
  </si>
  <si>
    <t>PERIOADA DE GRATIE</t>
  </si>
  <si>
    <t xml:space="preserve">Perioada 1 </t>
  </si>
  <si>
    <t>Comision lunar</t>
  </si>
  <si>
    <t>Durata</t>
  </si>
  <si>
    <t>Perioada 2</t>
  </si>
  <si>
    <t>Tip gratie</t>
  </si>
  <si>
    <t>Rata dobanzii - perioada 1</t>
  </si>
  <si>
    <t>Rata dobanzii - perioada 2</t>
  </si>
  <si>
    <t>COMISIOANE</t>
  </si>
  <si>
    <t>LA ACORDARE</t>
  </si>
  <si>
    <t xml:space="preserve">Comision initial suma fixa </t>
  </si>
  <si>
    <t>Neinclus in creditul initial</t>
  </si>
  <si>
    <t>Comision initial procentual (%)</t>
  </si>
  <si>
    <t>Durate calcul</t>
  </si>
  <si>
    <t>LUNARE</t>
  </si>
  <si>
    <t>Comision lunar procentual (%) - la sold</t>
  </si>
  <si>
    <t>Dobanda</t>
  </si>
  <si>
    <t>Comision lunar procentual (%) - la credit</t>
  </si>
  <si>
    <t>Comision</t>
  </si>
  <si>
    <t>Comision lunar suma fixa - la credit</t>
  </si>
  <si>
    <t>ANUALE</t>
  </si>
  <si>
    <t>Inclus in creditul intial</t>
  </si>
  <si>
    <t>Comision anual procentual (%)  - la sold</t>
  </si>
  <si>
    <t>Comision anual procentual (%)  - la credit</t>
  </si>
  <si>
    <t>Comision anual suma fixa - la credit</t>
  </si>
  <si>
    <t>Credit etapa 2</t>
  </si>
  <si>
    <t>DOBANDA ANUALA EFECTIVA</t>
  </si>
  <si>
    <t>Nr.</t>
  </si>
  <si>
    <t>Total plata</t>
  </si>
  <si>
    <t>Sold credit</t>
  </si>
  <si>
    <t>Comisioane</t>
  </si>
  <si>
    <t>Total</t>
  </si>
  <si>
    <t>Plati lunare egale</t>
  </si>
  <si>
    <t>Principal</t>
  </si>
  <si>
    <t>Principal + Dobanda</t>
  </si>
  <si>
    <t>Principal + Dobanda + Comision lunar</t>
  </si>
  <si>
    <t>Valoare principal</t>
  </si>
  <si>
    <t>Total 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</si>
</sst>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#,##0.00000"/>
    <numFmt numFmtId="165" formatCode="0.000000%"/>
    <numFmt numFmtId="166" formatCode="0.0000%"/>
  </numFmts>
  <fonts count="21">
    <font>
      <sz val="10"/>
      <name val="Arial"/>
    </font>
    <font>
      <sz val="10"/>
      <name val="Arial"/>
    </font>
    <font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b/>
      <sz val="8"/>
      <color indexed="18"/>
      <name val="Arial"/>
      <family val="2"/>
    </font>
    <font>
      <sz val="10"/>
      <color indexed="1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3" fontId="8" fillId="0" borderId="0" xfId="1" applyNumberFormat="1" applyFont="1" applyFill="1" applyBorder="1" applyAlignment="1" applyProtection="1">
      <alignment vertical="center" wrapText="1"/>
      <protection hidden="1"/>
    </xf>
    <xf numFmtId="1" fontId="8" fillId="0" borderId="0" xfId="0" applyNumberFormat="1" applyFont="1" applyAlignment="1" applyProtection="1">
      <alignment vertical="center" wrapText="1"/>
      <protection hidden="1"/>
    </xf>
    <xf numFmtId="3" fontId="0" fillId="0" borderId="0" xfId="0" applyNumberFormat="1" applyProtection="1">
      <protection hidden="1"/>
    </xf>
    <xf numFmtId="10" fontId="8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hidden="1"/>
    </xf>
    <xf numFmtId="10" fontId="6" fillId="0" borderId="0" xfId="0" applyNumberFormat="1" applyFont="1" applyAlignment="1" applyProtection="1">
      <alignment vertical="center" wrapText="1"/>
      <protection hidden="1"/>
    </xf>
    <xf numFmtId="1" fontId="0" fillId="0" borderId="0" xfId="0" applyNumberForma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/>
      <protection hidden="1"/>
    </xf>
    <xf numFmtId="4" fontId="7" fillId="0" borderId="0" xfId="0" applyNumberFormat="1" applyFont="1" applyProtection="1">
      <protection hidden="1"/>
    </xf>
    <xf numFmtId="165" fontId="0" fillId="0" borderId="0" xfId="0" applyNumberFormat="1" applyProtection="1">
      <protection hidden="1"/>
    </xf>
    <xf numFmtId="165" fontId="4" fillId="0" borderId="0" xfId="0" applyNumberFormat="1" applyFont="1" applyProtection="1">
      <protection hidden="1"/>
    </xf>
    <xf numFmtId="4" fontId="7" fillId="0" borderId="0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10" fillId="0" borderId="0" xfId="0" applyFont="1" applyProtection="1">
      <protection hidden="1"/>
    </xf>
    <xf numFmtId="10" fontId="0" fillId="0" borderId="0" xfId="0" applyNumberForma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0" fontId="8" fillId="2" borderId="1" xfId="0" applyFont="1" applyFill="1" applyBorder="1" applyAlignment="1" applyProtection="1">
      <alignment vertical="center" wrapText="1"/>
      <protection hidden="1"/>
    </xf>
    <xf numFmtId="0" fontId="8" fillId="2" borderId="2" xfId="0" applyFont="1" applyFill="1" applyBorder="1" applyAlignment="1" applyProtection="1">
      <alignment vertical="center" wrapText="1"/>
      <protection hidden="1"/>
    </xf>
    <xf numFmtId="0" fontId="8" fillId="2" borderId="3" xfId="0" applyFont="1" applyFill="1" applyBorder="1" applyAlignment="1" applyProtection="1">
      <alignment vertical="center" wrapText="1"/>
      <protection hidden="1"/>
    </xf>
    <xf numFmtId="0" fontId="8" fillId="2" borderId="4" xfId="0" applyFont="1" applyFill="1" applyBorder="1" applyAlignment="1" applyProtection="1">
      <alignment vertical="center" wrapText="1"/>
      <protection hidden="1"/>
    </xf>
    <xf numFmtId="10" fontId="6" fillId="2" borderId="5" xfId="0" applyNumberFormat="1" applyFont="1" applyFill="1" applyBorder="1" applyAlignment="1" applyProtection="1">
      <alignment vertical="center" wrapText="1"/>
      <protection hidden="1"/>
    </xf>
    <xf numFmtId="0" fontId="9" fillId="2" borderId="6" xfId="0" applyFont="1" applyFill="1" applyBorder="1" applyProtection="1">
      <protection hidden="1"/>
    </xf>
    <xf numFmtId="3" fontId="9" fillId="2" borderId="6" xfId="1" applyNumberFormat="1" applyFont="1" applyFill="1" applyBorder="1" applyAlignment="1" applyProtection="1">
      <alignment vertical="center" wrapText="1"/>
      <protection hidden="1"/>
    </xf>
    <xf numFmtId="0" fontId="9" fillId="2" borderId="7" xfId="0" applyFont="1" applyFill="1" applyBorder="1" applyProtection="1">
      <protection hidden="1"/>
    </xf>
    <xf numFmtId="10" fontId="10" fillId="2" borderId="8" xfId="2" applyNumberFormat="1" applyFont="1" applyFill="1" applyBorder="1" applyAlignment="1" applyProtection="1">
      <alignment vertical="center" wrapText="1"/>
      <protection hidden="1"/>
    </xf>
    <xf numFmtId="1" fontId="6" fillId="0" borderId="9" xfId="0" applyNumberFormat="1" applyFont="1" applyBorder="1" applyAlignment="1" applyProtection="1">
      <alignment vertical="center" wrapText="1"/>
      <protection hidden="1"/>
    </xf>
    <xf numFmtId="0" fontId="5" fillId="0" borderId="0" xfId="0" applyFont="1" applyProtection="1">
      <protection hidden="1"/>
    </xf>
    <xf numFmtId="0" fontId="8" fillId="2" borderId="10" xfId="0" applyFont="1" applyFill="1" applyBorder="1" applyAlignment="1" applyProtection="1">
      <alignment vertical="center" wrapText="1"/>
      <protection hidden="1"/>
    </xf>
    <xf numFmtId="0" fontId="8" fillId="2" borderId="11" xfId="0" applyFont="1" applyFill="1" applyBorder="1" applyAlignment="1" applyProtection="1">
      <alignment vertical="center" wrapText="1"/>
      <protection hidden="1"/>
    </xf>
    <xf numFmtId="10" fontId="6" fillId="2" borderId="12" xfId="0" applyNumberFormat="1" applyFont="1" applyFill="1" applyBorder="1" applyAlignment="1" applyProtection="1">
      <alignment vertical="center" wrapText="1"/>
      <protection hidden="1"/>
    </xf>
    <xf numFmtId="0" fontId="9" fillId="2" borderId="13" xfId="0" applyFont="1" applyFill="1" applyBorder="1" applyProtection="1">
      <protection hidden="1"/>
    </xf>
    <xf numFmtId="10" fontId="6" fillId="3" borderId="10" xfId="0" applyNumberFormat="1" applyFont="1" applyFill="1" applyBorder="1" applyAlignment="1" applyProtection="1">
      <alignment vertical="center" wrapText="1"/>
      <protection hidden="1"/>
    </xf>
    <xf numFmtId="4" fontId="9" fillId="3" borderId="14" xfId="1" applyNumberFormat="1" applyFont="1" applyFill="1" applyBorder="1" applyAlignment="1" applyProtection="1">
      <alignment vertical="center" wrapText="1"/>
      <protection hidden="1"/>
    </xf>
    <xf numFmtId="0" fontId="10" fillId="2" borderId="15" xfId="0" applyFont="1" applyFill="1" applyBorder="1" applyProtection="1">
      <protection hidden="1"/>
    </xf>
    <xf numFmtId="3" fontId="10" fillId="2" borderId="15" xfId="0" applyNumberFormat="1" applyFont="1" applyFill="1" applyBorder="1" applyAlignment="1" applyProtection="1">
      <alignment horizontal="center"/>
      <protection hidden="1"/>
    </xf>
    <xf numFmtId="0" fontId="10" fillId="2" borderId="15" xfId="0" applyFont="1" applyFill="1" applyBorder="1" applyAlignment="1" applyProtection="1">
      <alignment horizontal="center"/>
      <protection hidden="1"/>
    </xf>
    <xf numFmtId="4" fontId="10" fillId="2" borderId="15" xfId="1" applyNumberFormat="1" applyFont="1" applyFill="1" applyBorder="1" applyAlignment="1" applyProtection="1">
      <alignment horizontal="right"/>
      <protection hidden="1"/>
    </xf>
    <xf numFmtId="4" fontId="10" fillId="2" borderId="15" xfId="0" applyNumberFormat="1" applyFont="1" applyFill="1" applyBorder="1" applyAlignment="1" applyProtection="1">
      <alignment horizontal="right"/>
      <protection hidden="1"/>
    </xf>
    <xf numFmtId="4" fontId="12" fillId="4" borderId="14" xfId="1" applyNumberFormat="1" applyFont="1" applyFill="1" applyBorder="1" applyProtection="1">
      <protection locked="0"/>
    </xf>
    <xf numFmtId="3" fontId="12" fillId="4" borderId="7" xfId="1" applyNumberFormat="1" applyFont="1" applyFill="1" applyBorder="1" applyProtection="1">
      <protection locked="0"/>
    </xf>
    <xf numFmtId="1" fontId="12" fillId="4" borderId="16" xfId="0" applyNumberFormat="1" applyFont="1" applyFill="1" applyBorder="1" applyAlignment="1" applyProtection="1">
      <alignment vertical="center" wrapText="1"/>
      <protection locked="0"/>
    </xf>
    <xf numFmtId="1" fontId="12" fillId="4" borderId="17" xfId="0" applyNumberFormat="1" applyFont="1" applyFill="1" applyBorder="1" applyAlignment="1" applyProtection="1">
      <alignment vertical="center" wrapText="1"/>
      <protection locked="0"/>
    </xf>
    <xf numFmtId="4" fontId="13" fillId="4" borderId="3" xfId="1" applyNumberFormat="1" applyFont="1" applyFill="1" applyBorder="1" applyAlignment="1" applyProtection="1">
      <alignment wrapText="1"/>
      <protection locked="0"/>
    </xf>
    <xf numFmtId="1" fontId="12" fillId="4" borderId="18" xfId="0" applyNumberFormat="1" applyFont="1" applyFill="1" applyBorder="1" applyAlignment="1" applyProtection="1">
      <alignment vertical="center" wrapText="1"/>
      <protection hidden="1"/>
    </xf>
    <xf numFmtId="10" fontId="12" fillId="4" borderId="18" xfId="0" applyNumberFormat="1" applyFont="1" applyFill="1" applyBorder="1" applyAlignment="1" applyProtection="1">
      <alignment vertical="center" wrapText="1"/>
      <protection locked="0"/>
    </xf>
    <xf numFmtId="10" fontId="12" fillId="4" borderId="17" xfId="0" applyNumberFormat="1" applyFont="1" applyFill="1" applyBorder="1" applyAlignment="1" applyProtection="1">
      <alignment vertical="center" wrapText="1"/>
      <protection locked="0"/>
    </xf>
    <xf numFmtId="4" fontId="12" fillId="4" borderId="5" xfId="1" applyNumberFormat="1" applyFont="1" applyFill="1" applyBorder="1" applyProtection="1">
      <protection locked="0"/>
    </xf>
    <xf numFmtId="0" fontId="14" fillId="4" borderId="6" xfId="0" applyFont="1" applyFill="1" applyBorder="1" applyAlignment="1" applyProtection="1">
      <alignment horizontal="left" vertical="center" wrapText="1"/>
      <protection locked="0"/>
    </xf>
    <xf numFmtId="10" fontId="12" fillId="4" borderId="11" xfId="0" applyNumberFormat="1" applyFont="1" applyFill="1" applyBorder="1" applyAlignment="1" applyProtection="1">
      <alignment vertical="center" wrapText="1"/>
      <protection locked="0"/>
    </xf>
    <xf numFmtId="0" fontId="14" fillId="4" borderId="7" xfId="0" applyFont="1" applyFill="1" applyBorder="1" applyAlignment="1" applyProtection="1">
      <alignment horizontal="left" vertical="center" wrapText="1"/>
      <protection locked="0"/>
    </xf>
    <xf numFmtId="10" fontId="12" fillId="4" borderId="5" xfId="0" applyNumberFormat="1" applyFont="1" applyFill="1" applyBorder="1" applyAlignment="1" applyProtection="1">
      <alignment vertical="center" wrapText="1"/>
      <protection locked="0"/>
    </xf>
    <xf numFmtId="4" fontId="12" fillId="4" borderId="11" xfId="1" applyNumberFormat="1" applyFont="1" applyFill="1" applyBorder="1" applyProtection="1">
      <protection locked="0"/>
    </xf>
    <xf numFmtId="4" fontId="15" fillId="4" borderId="15" xfId="0" applyNumberFormat="1" applyFont="1" applyFill="1" applyBorder="1" applyAlignment="1" applyProtection="1">
      <alignment horizontal="right"/>
      <protection hidden="1"/>
    </xf>
    <xf numFmtId="4" fontId="15" fillId="4" borderId="15" xfId="0" applyNumberFormat="1" applyFont="1" applyFill="1" applyBorder="1" applyProtection="1">
      <protection hidden="1"/>
    </xf>
    <xf numFmtId="0" fontId="16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6" fillId="0" borderId="0" xfId="0" applyFont="1" applyAlignment="1" applyProtection="1">
      <alignment wrapText="1"/>
      <protection hidden="1"/>
    </xf>
    <xf numFmtId="3" fontId="6" fillId="0" borderId="0" xfId="1" applyNumberFormat="1" applyFont="1" applyFill="1" applyBorder="1" applyAlignment="1" applyProtection="1">
      <alignment vertical="center" wrapText="1"/>
      <protection hidden="1"/>
    </xf>
    <xf numFmtId="1" fontId="6" fillId="0" borderId="0" xfId="0" applyNumberFormat="1" applyFont="1" applyAlignment="1" applyProtection="1">
      <alignment vertical="center" wrapText="1"/>
      <protection hidden="1"/>
    </xf>
    <xf numFmtId="1" fontId="6" fillId="0" borderId="0" xfId="0" applyNumberFormat="1" applyFont="1" applyAlignment="1" applyProtection="1">
      <alignment vertical="center" wrapText="1"/>
      <protection locked="0"/>
    </xf>
    <xf numFmtId="10" fontId="6" fillId="0" borderId="0" xfId="0" applyNumberFormat="1" applyFont="1" applyAlignment="1" applyProtection="1">
      <alignment vertical="center" wrapText="1"/>
      <protection locked="0"/>
    </xf>
    <xf numFmtId="165" fontId="5" fillId="0" borderId="0" xfId="0" applyNumberFormat="1" applyFont="1" applyProtection="1">
      <protection hidden="1"/>
    </xf>
    <xf numFmtId="4" fontId="5" fillId="0" borderId="0" xfId="0" applyNumberFormat="1" applyFont="1" applyProtection="1">
      <protection hidden="1"/>
    </xf>
    <xf numFmtId="0" fontId="18" fillId="0" borderId="0" xfId="0" applyFont="1" applyProtection="1">
      <protection hidden="1"/>
    </xf>
    <xf numFmtId="8" fontId="5" fillId="0" borderId="0" xfId="0" applyNumberFormat="1" applyFont="1" applyProtection="1">
      <protection hidden="1"/>
    </xf>
    <xf numFmtId="2" fontId="4" fillId="0" borderId="0" xfId="0" applyNumberFormat="1" applyFont="1" applyProtection="1">
      <protection hidden="1"/>
    </xf>
    <xf numFmtId="2" fontId="8" fillId="0" borderId="0" xfId="1" applyNumberFormat="1" applyFont="1" applyFill="1" applyBorder="1" applyAlignment="1" applyProtection="1">
      <alignment vertical="center" wrapText="1"/>
      <protection hidden="1"/>
    </xf>
    <xf numFmtId="2" fontId="11" fillId="0" borderId="0" xfId="0" applyNumberFormat="1" applyFont="1" applyAlignment="1" applyProtection="1">
      <alignment wrapText="1"/>
      <protection hidden="1"/>
    </xf>
    <xf numFmtId="2" fontId="11" fillId="0" borderId="0" xfId="0" applyNumberFormat="1" applyFont="1" applyAlignment="1" applyProtection="1">
      <alignment vertical="center" wrapText="1"/>
      <protection locked="0"/>
    </xf>
    <xf numFmtId="2" fontId="8" fillId="0" borderId="0" xfId="0" applyNumberFormat="1" applyFont="1" applyAlignment="1" applyProtection="1">
      <alignment vertical="center" wrapText="1"/>
      <protection hidden="1"/>
    </xf>
    <xf numFmtId="2" fontId="8" fillId="0" borderId="0" xfId="0" applyNumberFormat="1" applyFont="1" applyAlignment="1" applyProtection="1">
      <alignment vertical="center" wrapText="1"/>
      <protection locked="0"/>
    </xf>
    <xf numFmtId="2" fontId="7" fillId="0" borderId="0" xfId="0" applyNumberFormat="1" applyFont="1" applyAlignment="1" applyProtection="1">
      <alignment horizontal="center"/>
      <protection hidden="1"/>
    </xf>
    <xf numFmtId="2" fontId="7" fillId="0" borderId="0" xfId="1" applyNumberFormat="1" applyFont="1" applyFill="1" applyBorder="1" applyAlignment="1" applyProtection="1">
      <alignment horizontal="right"/>
      <protection hidden="1"/>
    </xf>
    <xf numFmtId="2" fontId="10" fillId="2" borderId="15" xfId="0" applyNumberFormat="1" applyFont="1" applyFill="1" applyBorder="1" applyAlignment="1" applyProtection="1">
      <alignment horizontal="center"/>
      <protection hidden="1"/>
    </xf>
    <xf numFmtId="2" fontId="12" fillId="4" borderId="15" xfId="0" applyNumberFormat="1" applyFont="1" applyFill="1" applyBorder="1" applyProtection="1">
      <protection hidden="1"/>
    </xf>
    <xf numFmtId="4" fontId="19" fillId="0" borderId="0" xfId="1" applyNumberFormat="1" applyFont="1" applyFill="1" applyBorder="1" applyAlignment="1" applyProtection="1">
      <alignment vertical="center" wrapText="1"/>
      <protection hidden="1"/>
    </xf>
    <xf numFmtId="1" fontId="8" fillId="0" borderId="0" xfId="0" applyNumberFormat="1" applyFont="1" applyAlignment="1" applyProtection="1">
      <alignment vertical="center" wrapText="1"/>
      <protection locked="0"/>
    </xf>
    <xf numFmtId="4" fontId="4" fillId="0" borderId="0" xfId="0" applyNumberFormat="1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4" fontId="10" fillId="0" borderId="0" xfId="1" applyNumberFormat="1" applyFont="1" applyFill="1" applyBorder="1" applyAlignment="1" applyProtection="1">
      <alignment horizontal="right"/>
      <protection hidden="1"/>
    </xf>
    <xf numFmtId="0" fontId="20" fillId="0" borderId="0" xfId="0" applyFont="1" applyProtection="1">
      <protection hidden="1"/>
    </xf>
    <xf numFmtId="166" fontId="4" fillId="0" borderId="0" xfId="2" applyNumberFormat="1" applyFont="1" applyBorder="1" applyProtection="1">
      <protection hidden="1"/>
    </xf>
    <xf numFmtId="3" fontId="4" fillId="0" borderId="0" xfId="0" applyNumberFormat="1" applyFont="1" applyProtection="1">
      <protection hidden="1"/>
    </xf>
    <xf numFmtId="2" fontId="4" fillId="0" borderId="0" xfId="0" applyNumberFormat="1" applyFont="1" applyAlignment="1" applyProtection="1">
      <alignment horizontal="right"/>
      <protection hidden="1"/>
    </xf>
    <xf numFmtId="3" fontId="4" fillId="0" borderId="0" xfId="0" applyNumberFormat="1" applyFont="1" applyAlignment="1" applyProtection="1">
      <alignment horizontal="right"/>
      <protection hidden="1"/>
    </xf>
    <xf numFmtId="2" fontId="4" fillId="0" borderId="0" xfId="0" applyNumberFormat="1" applyFont="1" applyAlignment="1" applyProtection="1">
      <alignment horizontal="right" wrapText="1"/>
      <protection hidden="1"/>
    </xf>
    <xf numFmtId="2" fontId="10" fillId="0" borderId="0" xfId="0" applyNumberFormat="1" applyFont="1" applyProtection="1">
      <protection hidden="1"/>
    </xf>
    <xf numFmtId="0" fontId="8" fillId="2" borderId="5" xfId="0" applyFont="1" applyFill="1" applyBorder="1" applyAlignment="1" applyProtection="1">
      <alignment horizontal="left" vertical="center" wrapText="1" indent="1"/>
      <protection hidden="1"/>
    </xf>
    <xf numFmtId="0" fontId="8" fillId="2" borderId="22" xfId="0" applyFont="1" applyFill="1" applyBorder="1" applyAlignment="1" applyProtection="1">
      <alignment horizontal="left" vertical="center" wrapText="1" indent="1"/>
      <protection hidden="1"/>
    </xf>
    <xf numFmtId="164" fontId="10" fillId="2" borderId="19" xfId="0" applyNumberFormat="1" applyFont="1" applyFill="1" applyBorder="1" applyAlignment="1" applyProtection="1">
      <alignment horizontal="left" vertical="center" wrapText="1"/>
      <protection hidden="1"/>
    </xf>
    <xf numFmtId="164" fontId="10" fillId="2" borderId="25" xfId="0" applyNumberFormat="1" applyFont="1" applyFill="1" applyBorder="1" applyAlignment="1" applyProtection="1">
      <alignment horizontal="left" vertical="center" wrapText="1"/>
      <protection hidden="1"/>
    </xf>
    <xf numFmtId="0" fontId="8" fillId="2" borderId="5" xfId="0" applyFont="1" applyFill="1" applyBorder="1" applyAlignment="1" applyProtection="1">
      <alignment horizontal="left" vertical="center" wrapText="1"/>
      <protection hidden="1"/>
    </xf>
    <xf numFmtId="0" fontId="8" fillId="2" borderId="22" xfId="0" applyFont="1" applyFill="1" applyBorder="1" applyAlignment="1" applyProtection="1">
      <alignment horizontal="left" vertical="center" wrapText="1"/>
      <protection hidden="1"/>
    </xf>
    <xf numFmtId="0" fontId="8" fillId="2" borderId="11" xfId="0" applyFont="1" applyFill="1" applyBorder="1" applyAlignment="1" applyProtection="1">
      <alignment horizontal="left" vertical="center" wrapText="1" indent="1"/>
      <protection hidden="1"/>
    </xf>
    <xf numFmtId="0" fontId="8" fillId="2" borderId="23" xfId="0" applyFont="1" applyFill="1" applyBorder="1" applyAlignment="1" applyProtection="1">
      <alignment horizontal="left" vertical="center" wrapText="1" indent="1"/>
      <protection hidden="1"/>
    </xf>
    <xf numFmtId="0" fontId="8" fillId="2" borderId="19" xfId="0" applyFont="1" applyFill="1" applyBorder="1" applyAlignment="1" applyProtection="1">
      <alignment horizontal="left" vertical="center" wrapText="1"/>
      <protection hidden="1"/>
    </xf>
    <xf numFmtId="0" fontId="8" fillId="2" borderId="20" xfId="0" applyFont="1" applyFill="1" applyBorder="1" applyAlignment="1" applyProtection="1">
      <alignment horizontal="left" vertical="center" wrapText="1"/>
      <protection hidden="1"/>
    </xf>
    <xf numFmtId="0" fontId="8" fillId="2" borderId="10" xfId="0" applyFont="1" applyFill="1" applyBorder="1" applyAlignment="1" applyProtection="1">
      <alignment horizontal="left" vertical="center" wrapText="1"/>
      <protection hidden="1"/>
    </xf>
    <xf numFmtId="0" fontId="8" fillId="2" borderId="21" xfId="0" applyFont="1" applyFill="1" applyBorder="1" applyAlignment="1" applyProtection="1">
      <alignment horizontal="left" vertical="center" wrapText="1"/>
      <protection hidden="1"/>
    </xf>
    <xf numFmtId="0" fontId="8" fillId="2" borderId="1" xfId="0" applyFont="1" applyFill="1" applyBorder="1" applyAlignment="1" applyProtection="1">
      <alignment horizontal="left" vertical="center" wrapText="1"/>
      <protection hidden="1"/>
    </xf>
    <xf numFmtId="0" fontId="8" fillId="2" borderId="24" xfId="0" applyFont="1" applyFill="1" applyBorder="1" applyAlignment="1" applyProtection="1">
      <alignment horizontal="left" vertical="center" wrapText="1"/>
      <protection hidden="1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ndense val="0"/>
        <extend val="0"/>
        <color indexed="9"/>
      </font>
      <border>
        <left/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 style="thin">
          <color indexed="64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RAEUS-IS2\Home_is2\Documents%20and%20Settings\raluca.bebesel\Local%20Settings\Temporary%20Internet%20Files\OLK8F\Fiches%20Produits%20STMA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tre"/>
      <sheetName val="Fiches"/>
      <sheetName val="Syntheses"/>
      <sheetName val="Config"/>
    </sheetNames>
    <sheetDataSet>
      <sheetData sheetId="0" refreshError="1"/>
      <sheetData sheetId="1" refreshError="1"/>
      <sheetData sheetId="2" refreshError="1"/>
      <sheetData sheetId="3">
        <row r="2">
          <cell r="F2" t="str">
            <v>TOUTES</v>
          </cell>
          <cell r="H2" t="str">
            <v>TOUS</v>
          </cell>
        </row>
        <row r="3">
          <cell r="B3" t="str">
            <v>ACCEPT CARD</v>
          </cell>
          <cell r="D3" t="str">
            <v>CREDITS</v>
          </cell>
          <cell r="F3" t="str">
            <v>CLIPRI</v>
          </cell>
          <cell r="H3" t="str">
            <v>TOUS CLIPRI</v>
          </cell>
          <cell r="J3" t="str">
            <v>Andrei Danciu</v>
          </cell>
          <cell r="S3">
            <v>38945</v>
          </cell>
          <cell r="U3" t="str">
            <v>þ</v>
          </cell>
          <cell r="V3">
            <v>1</v>
          </cell>
        </row>
        <row r="4">
          <cell r="B4" t="str">
            <v>ASSURANCE CONFORT</v>
          </cell>
          <cell r="D4" t="str">
            <v>EPARGNE</v>
          </cell>
          <cell r="F4" t="str">
            <v>CLICOM</v>
          </cell>
          <cell r="H4" t="str">
            <v>JEUNES</v>
          </cell>
          <cell r="J4" t="str">
            <v>Andrei Pirvu</v>
          </cell>
          <cell r="S4">
            <v>38915</v>
          </cell>
          <cell r="U4" t="str">
            <v>o</v>
          </cell>
          <cell r="V4">
            <v>2</v>
          </cell>
        </row>
        <row r="5">
          <cell r="B5" t="str">
            <v>ASSURANCE OPTIMIST</v>
          </cell>
          <cell r="D5" t="str">
            <v>BANQUE AU QUOTIDIEN</v>
          </cell>
          <cell r="F5" t="str">
            <v>CLIPRO</v>
          </cell>
          <cell r="H5" t="str">
            <v>BONNE GAMME</v>
          </cell>
          <cell r="J5" t="str">
            <v>Astrig Dumitriu</v>
          </cell>
          <cell r="S5">
            <v>38885</v>
          </cell>
          <cell r="V5">
            <v>3</v>
          </cell>
        </row>
        <row r="6">
          <cell r="B6" t="str">
            <v>ATUCONT</v>
          </cell>
          <cell r="D6" t="str">
            <v>-------------------------</v>
          </cell>
          <cell r="H6" t="str">
            <v>GRAND PUBLIC</v>
          </cell>
          <cell r="J6" t="str">
            <v>Bogdan Vladescu</v>
          </cell>
          <cell r="S6">
            <v>38855</v>
          </cell>
          <cell r="V6">
            <v>4</v>
          </cell>
        </row>
        <row r="7">
          <cell r="B7" t="str">
            <v>ATUSPRINT</v>
          </cell>
          <cell r="D7" t="str">
            <v>FINANCEMENTS</v>
          </cell>
          <cell r="H7" t="str">
            <v>TOUS CLIPRO</v>
          </cell>
          <cell r="J7" t="str">
            <v>Catalin Dragu</v>
          </cell>
          <cell r="S7">
            <v>38825</v>
          </cell>
          <cell r="V7">
            <v>5</v>
          </cell>
        </row>
        <row r="8">
          <cell r="B8" t="str">
            <v>ATUSTART</v>
          </cell>
          <cell r="D8" t="str">
            <v>OPERATIONS DU MARCHE</v>
          </cell>
          <cell r="H8" t="str">
            <v>PFA</v>
          </cell>
          <cell r="J8" t="str">
            <v>Corina Florida</v>
          </cell>
          <cell r="S8">
            <v>38795</v>
          </cell>
        </row>
        <row r="9">
          <cell r="B9" t="str">
            <v>BRAD</v>
          </cell>
          <cell r="H9" t="str">
            <v>TPE</v>
          </cell>
          <cell r="J9" t="str">
            <v>Dan Giosan</v>
          </cell>
          <cell r="S9">
            <v>38765</v>
          </cell>
        </row>
        <row r="10">
          <cell r="B10" t="str">
            <v>BRD-NET</v>
          </cell>
          <cell r="H10" t="str">
            <v>TOUS CLICOM</v>
          </cell>
          <cell r="J10" t="str">
            <v>Dan Nicolae</v>
          </cell>
          <cell r="S10">
            <v>38735</v>
          </cell>
        </row>
        <row r="11">
          <cell r="B11" t="str">
            <v>CAIXA TRANSFERTS</v>
          </cell>
          <cell r="H11" t="str">
            <v>PETITES ENTREPRISES</v>
          </cell>
          <cell r="J11" t="str">
            <v>Marin Cosmin</v>
          </cell>
          <cell r="S11">
            <v>38705</v>
          </cell>
        </row>
        <row r="12">
          <cell r="B12" t="str">
            <v>CARDUL 10</v>
          </cell>
          <cell r="H12" t="str">
            <v>MOYENNES ENTREPRISES</v>
          </cell>
          <cell r="J12" t="str">
            <v>Mihaela Bindar</v>
          </cell>
          <cell r="S12">
            <v>38675</v>
          </cell>
        </row>
        <row r="13">
          <cell r="B13" t="str">
            <v>CARTE BRD-ISIC</v>
          </cell>
          <cell r="H13" t="str">
            <v>GRANDES ENTREPRISES</v>
          </cell>
          <cell r="J13" t="str">
            <v>Monica Ario</v>
          </cell>
          <cell r="S13">
            <v>38645</v>
          </cell>
        </row>
        <row r="14">
          <cell r="B14" t="str">
            <v>CARTE MAESTRO</v>
          </cell>
          <cell r="J14" t="str">
            <v>Morar Raluca</v>
          </cell>
          <cell r="S14">
            <v>38615</v>
          </cell>
        </row>
        <row r="15">
          <cell r="B15" t="str">
            <v>CARTE MASTERCARD BUSINESS EUR</v>
          </cell>
          <cell r="J15" t="str">
            <v>Oana Georgescu, Andrei Danciu</v>
          </cell>
          <cell r="S15">
            <v>38585</v>
          </cell>
        </row>
        <row r="16">
          <cell r="B16" t="str">
            <v>CARTE MASTERCARD GOLD</v>
          </cell>
          <cell r="J16" t="str">
            <v>Oana Georgescu, Monica Ario</v>
          </cell>
          <cell r="S16">
            <v>38555</v>
          </cell>
        </row>
        <row r="17">
          <cell r="B17" t="str">
            <v>CARTE MASTERCARD STANDARD EUR</v>
          </cell>
          <cell r="J17" t="str">
            <v>Raluca Bebesel</v>
          </cell>
          <cell r="S17">
            <v>38525</v>
          </cell>
        </row>
        <row r="18">
          <cell r="B18" t="str">
            <v>CARTE SPRINT</v>
          </cell>
          <cell r="J18" t="str">
            <v>Raluca Morar</v>
          </cell>
          <cell r="S18">
            <v>38495</v>
          </cell>
        </row>
        <row r="19">
          <cell r="B19" t="str">
            <v>CARTE VISA BUSINESS LEI</v>
          </cell>
          <cell r="J19" t="str">
            <v>Raluca Morar, Ioana Borza</v>
          </cell>
          <cell r="S19">
            <v>38465</v>
          </cell>
        </row>
        <row r="20">
          <cell r="B20" t="str">
            <v>CARTE VISA BUSINESS USD</v>
          </cell>
          <cell r="J20" t="str">
            <v>Raluca Morar, Monica Ario</v>
          </cell>
          <cell r="S20">
            <v>38435</v>
          </cell>
        </row>
        <row r="21">
          <cell r="B21" t="str">
            <v>CARTE VISA CLASSIC LEI</v>
          </cell>
          <cell r="J21" t="str">
            <v>Raluca Morar, Oana Blidescu</v>
          </cell>
          <cell r="S21">
            <v>38405</v>
          </cell>
        </row>
        <row r="22">
          <cell r="B22" t="str">
            <v>CARTE VISA CLASSIC USD</v>
          </cell>
          <cell r="J22" t="str">
            <v>Valentin Ion</v>
          </cell>
          <cell r="S22">
            <v>38375</v>
          </cell>
        </row>
        <row r="23">
          <cell r="B23" t="str">
            <v>CARTE VISA ELECTRON</v>
          </cell>
          <cell r="J23" t="str">
            <v>Vasile Cringus</v>
          </cell>
          <cell r="S23">
            <v>38345</v>
          </cell>
        </row>
        <row r="24">
          <cell r="B24" t="str">
            <v>CARTE VIVERE</v>
          </cell>
          <cell r="S24">
            <v>38315</v>
          </cell>
        </row>
        <row r="25">
          <cell r="B25" t="str">
            <v>CO-FINANCEMENT PROJETS SAPARD</v>
          </cell>
          <cell r="S25">
            <v>38285</v>
          </cell>
        </row>
        <row r="26">
          <cell r="B26" t="str">
            <v>CONVENTION BENEFICII</v>
          </cell>
          <cell r="S26">
            <v>38255</v>
          </cell>
        </row>
        <row r="27">
          <cell r="B27" t="str">
            <v>CONVENTION BIENVENUE</v>
          </cell>
          <cell r="S27">
            <v>38225</v>
          </cell>
        </row>
        <row r="28">
          <cell r="B28" t="str">
            <v>CREDIT AUTO EN EUR - CONVENTION RCI</v>
          </cell>
          <cell r="S28">
            <v>38195</v>
          </cell>
        </row>
        <row r="29">
          <cell r="B29" t="str">
            <v>CREDIT AUTO EN EUR - HORS CONVENTION RCI</v>
          </cell>
          <cell r="S29">
            <v>38165</v>
          </cell>
        </row>
        <row r="30">
          <cell r="B30" t="str">
            <v>CREDIT AUTO EN LEI - CONVENTION RCI</v>
          </cell>
          <cell r="S30">
            <v>38135</v>
          </cell>
        </row>
        <row r="31">
          <cell r="B31" t="str">
            <v>CREDIT AUTO EN LEI - HORS CONVENTION RCI</v>
          </cell>
          <cell r="S31">
            <v>38105</v>
          </cell>
        </row>
        <row r="32">
          <cell r="B32" t="str">
            <v>CREDIT EXPERT</v>
          </cell>
          <cell r="S32">
            <v>38075</v>
          </cell>
        </row>
        <row r="33">
          <cell r="B33" t="str">
            <v>CREDIT FEI-BEI</v>
          </cell>
          <cell r="S33">
            <v>38045</v>
          </cell>
        </row>
        <row r="34">
          <cell r="B34" t="str">
            <v>CREDIT STUDENT PLUS</v>
          </cell>
          <cell r="S34">
            <v>38015</v>
          </cell>
        </row>
        <row r="35">
          <cell r="B35" t="str">
            <v>CREDITUL 10</v>
          </cell>
          <cell r="S35">
            <v>37985</v>
          </cell>
        </row>
        <row r="36">
          <cell r="B36" t="str">
            <v>EMITERE CARDURI ONLINE</v>
          </cell>
          <cell r="S36">
            <v>37955</v>
          </cell>
        </row>
        <row r="37">
          <cell r="B37" t="str">
            <v>EXPRESSO BESOINS PERSONNELS EUR</v>
          </cell>
          <cell r="S37">
            <v>37925</v>
          </cell>
        </row>
        <row r="38">
          <cell r="B38" t="str">
            <v>EXPRESSO BESOINS PERSONNELS LEI</v>
          </cell>
          <cell r="S38">
            <v>37895</v>
          </cell>
        </row>
        <row r="39">
          <cell r="B39" t="str">
            <v>EXPRESSO DUBLU EUR</v>
          </cell>
          <cell r="S39">
            <v>37865</v>
          </cell>
        </row>
        <row r="40">
          <cell r="B40" t="str">
            <v>EXPRESSO DUBLU LEI</v>
          </cell>
          <cell r="S40">
            <v>37835</v>
          </cell>
        </row>
        <row r="41">
          <cell r="B41" t="str">
            <v>I TRANSFERT</v>
          </cell>
          <cell r="S41">
            <v>37805</v>
          </cell>
        </row>
        <row r="42">
          <cell r="B42" t="str">
            <v>IMMOBILIER HABITAT EN DEVISE</v>
          </cell>
          <cell r="S42">
            <v>37775</v>
          </cell>
        </row>
        <row r="43">
          <cell r="B43" t="str">
            <v>IMMOBILIER HABITAT EN LEI</v>
          </cell>
          <cell r="S43">
            <v>37745</v>
          </cell>
        </row>
        <row r="44">
          <cell r="B44" t="str">
            <v>IMMOBILIER PRIMO EN DEVISE</v>
          </cell>
          <cell r="S44">
            <v>37715</v>
          </cell>
        </row>
        <row r="45">
          <cell r="B45" t="str">
            <v>IMMOBILIER PRIMO EN LEI</v>
          </cell>
          <cell r="S45">
            <v>37685</v>
          </cell>
        </row>
        <row r="46">
          <cell r="B46" t="str">
            <v>LIBERCONT</v>
          </cell>
          <cell r="S46">
            <v>37655</v>
          </cell>
        </row>
        <row r="47">
          <cell r="B47" t="str">
            <v>MOBILIS</v>
          </cell>
          <cell r="S47">
            <v>37625</v>
          </cell>
        </row>
        <row r="48">
          <cell r="B48" t="str">
            <v>MULTIPLAN</v>
          </cell>
          <cell r="S48">
            <v>37595</v>
          </cell>
        </row>
        <row r="49">
          <cell r="B49" t="str">
            <v>MULTIX</v>
          </cell>
          <cell r="S49">
            <v>37565</v>
          </cell>
        </row>
        <row r="50">
          <cell r="B50" t="str">
            <v>PRET CONVENTIA BENEFICII</v>
          </cell>
          <cell r="S50">
            <v>37535</v>
          </cell>
        </row>
        <row r="51">
          <cell r="B51" t="str">
            <v>PRET HYPOTHECAIRE BRD-ANL</v>
          </cell>
          <cell r="S51">
            <v>37505</v>
          </cell>
        </row>
        <row r="52">
          <cell r="B52" t="str">
            <v>PROGRESSO</v>
          </cell>
          <cell r="S52">
            <v>37475</v>
          </cell>
        </row>
        <row r="53">
          <cell r="B53" t="str">
            <v>SIMFONIA 1</v>
          </cell>
          <cell r="S53">
            <v>37445</v>
          </cell>
        </row>
        <row r="54">
          <cell r="B54" t="str">
            <v>SIMPLIS DEBIT</v>
          </cell>
          <cell r="S54">
            <v>37415</v>
          </cell>
        </row>
        <row r="55">
          <cell r="B55" t="str">
            <v>SIMPLIS FACTURI</v>
          </cell>
          <cell r="S55">
            <v>37385</v>
          </cell>
        </row>
        <row r="56">
          <cell r="B56" t="str">
            <v>SOGECASH INTERNATIONAL INFOSWIFT</v>
          </cell>
          <cell r="S56">
            <v>37355</v>
          </cell>
        </row>
        <row r="57">
          <cell r="B57" t="str">
            <v>SOGECASH INTERNATIONAL ORDERS RECEIVED</v>
          </cell>
          <cell r="S57">
            <v>37325</v>
          </cell>
        </row>
        <row r="58">
          <cell r="B58" t="str">
            <v>STANDING ORDER</v>
          </cell>
          <cell r="S58">
            <v>37295</v>
          </cell>
        </row>
        <row r="59">
          <cell r="B59" t="str">
            <v>STEJAR</v>
          </cell>
          <cell r="S59">
            <v>37265</v>
          </cell>
        </row>
        <row r="60">
          <cell r="B60" t="str">
            <v>VOCALIS</v>
          </cell>
          <cell r="S60">
            <v>37235</v>
          </cell>
        </row>
        <row r="61">
          <cell r="B61" t="str">
            <v>WESTERN UNION</v>
          </cell>
          <cell r="S61">
            <v>37205</v>
          </cell>
        </row>
        <row r="62">
          <cell r="B62" t="str">
            <v>WWW.BRD.RO</v>
          </cell>
          <cell r="S62">
            <v>37175</v>
          </cell>
        </row>
        <row r="63">
          <cell r="S63">
            <v>37145</v>
          </cell>
        </row>
        <row r="64">
          <cell r="S64">
            <v>37115</v>
          </cell>
        </row>
        <row r="65">
          <cell r="S65">
            <v>37085</v>
          </cell>
        </row>
        <row r="66">
          <cell r="S66">
            <v>37055</v>
          </cell>
        </row>
        <row r="67">
          <cell r="S67">
            <v>37025</v>
          </cell>
        </row>
        <row r="68">
          <cell r="S68">
            <v>36995</v>
          </cell>
        </row>
        <row r="69">
          <cell r="S69">
            <v>36965</v>
          </cell>
        </row>
        <row r="70">
          <cell r="S70">
            <v>36935</v>
          </cell>
        </row>
        <row r="71">
          <cell r="S71">
            <v>36905</v>
          </cell>
        </row>
        <row r="72">
          <cell r="S72">
            <v>36875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autoPageBreaks="0"/>
  </sheetPr>
  <dimension ref="A5:Y1669"/>
  <sheetViews>
    <sheetView showGridLines="0" topLeftCell="B24" zoomScaleNormal="100" zoomScaleSheetLayoutView="100" workbookViewId="0">
      <selection activeCell="H12" sqref="H12"/>
    </sheetView>
  </sheetViews>
  <sheetFormatPr defaultColWidth="9.21875" defaultRowHeight="13.2"/>
  <cols>
    <col min="1" max="1" width="6.33203125" style="1" customWidth="1"/>
    <col min="2" max="2" width="7" style="1" bestFit="1" customWidth="1"/>
    <col min="3" max="3" width="17.44140625" style="1" bestFit="1" customWidth="1"/>
    <col min="4" max="4" width="22.6640625" style="1" customWidth="1"/>
    <col min="5" max="5" width="16.88671875" style="1" customWidth="1"/>
    <col min="6" max="6" width="21.21875" style="1" customWidth="1"/>
    <col min="7" max="7" width="19.6640625" style="1" customWidth="1"/>
    <col min="8" max="8" width="12.21875" style="74" customWidth="1"/>
    <col min="9" max="9" width="12" style="35" bestFit="1" customWidth="1"/>
    <col min="10" max="10" width="15.33203125" style="35" customWidth="1"/>
    <col min="11" max="11" width="14.33203125" style="35" bestFit="1" customWidth="1"/>
    <col min="12" max="13" width="23.109375" style="35" customWidth="1"/>
    <col min="14" max="14" width="16" style="35" bestFit="1" customWidth="1"/>
    <col min="15" max="15" width="16.6640625" style="35" customWidth="1"/>
    <col min="16" max="16" width="8.77734375" style="35" customWidth="1"/>
    <col min="17" max="17" width="9.21875" style="35"/>
    <col min="18" max="18" width="5.6640625" style="3" customWidth="1"/>
    <col min="19" max="19" width="8.88671875" style="3" customWidth="1"/>
    <col min="20" max="20" width="9.21875" style="63"/>
    <col min="21" max="22" width="9.21875" style="3"/>
    <col min="23" max="25" width="9.21875" style="2"/>
    <col min="26" max="16384" width="9.21875" style="1"/>
  </cols>
  <sheetData>
    <row r="5" spans="1:9" ht="13.8" thickBot="1">
      <c r="F5" s="2"/>
      <c r="G5" s="2"/>
    </row>
    <row r="6" spans="1:9" ht="13.8" thickBot="1">
      <c r="C6" s="36" t="s">
        <v>0</v>
      </c>
      <c r="D6" s="47">
        <v>350000</v>
      </c>
      <c r="F6" s="27" t="s">
        <v>1</v>
      </c>
      <c r="G6" s="51" t="s">
        <v>37</v>
      </c>
      <c r="H6" s="75"/>
      <c r="I6" s="66"/>
    </row>
    <row r="7" spans="1:9" ht="13.8" thickBot="1">
      <c r="C7" s="37" t="s">
        <v>3</v>
      </c>
      <c r="D7" s="48">
        <v>360</v>
      </c>
      <c r="F7" s="3"/>
    </row>
    <row r="8" spans="1:9" ht="13.8" thickBot="1">
      <c r="D8" s="35"/>
      <c r="F8" s="27" t="s">
        <v>4</v>
      </c>
      <c r="G8" s="34"/>
      <c r="H8" s="76"/>
      <c r="I8" s="9"/>
    </row>
    <row r="9" spans="1:9" ht="13.8" thickBot="1">
      <c r="C9" s="27" t="s">
        <v>5</v>
      </c>
      <c r="D9" s="35"/>
      <c r="F9" s="25" t="s">
        <v>6</v>
      </c>
      <c r="G9" s="49">
        <v>0</v>
      </c>
      <c r="H9" s="77"/>
      <c r="I9" s="68"/>
    </row>
    <row r="10" spans="1:9">
      <c r="A10" s="6"/>
      <c r="C10" s="25" t="s">
        <v>8</v>
      </c>
      <c r="D10" s="49">
        <v>0</v>
      </c>
      <c r="F10" s="28" t="s">
        <v>9</v>
      </c>
      <c r="G10" s="52">
        <f>D7-G9-IF(OR(G1008=2,G1008=3),D10)</f>
        <v>360</v>
      </c>
      <c r="H10" s="78"/>
      <c r="I10" s="67"/>
    </row>
    <row r="11" spans="1:9" ht="13.8" thickBot="1">
      <c r="A11" s="6"/>
      <c r="C11" s="26" t="s">
        <v>10</v>
      </c>
      <c r="D11" s="50" t="s">
        <v>38</v>
      </c>
      <c r="F11" s="28" t="s">
        <v>11</v>
      </c>
      <c r="G11" s="53"/>
      <c r="H11" s="79"/>
      <c r="I11" s="69"/>
    </row>
    <row r="12" spans="1:9" ht="13.8" thickBot="1">
      <c r="A12" s="6"/>
      <c r="C12" s="8"/>
      <c r="D12" s="9"/>
      <c r="F12" s="26" t="s">
        <v>12</v>
      </c>
      <c r="G12" s="54">
        <v>6.9900000000000004E-2</v>
      </c>
      <c r="H12" s="79"/>
      <c r="I12" s="69"/>
    </row>
    <row r="13" spans="1:9" ht="13.8" thickBot="1">
      <c r="A13" s="6"/>
      <c r="C13" s="104" t="s">
        <v>13</v>
      </c>
      <c r="D13" s="105"/>
    </row>
    <row r="14" spans="1:9">
      <c r="A14" s="6"/>
      <c r="C14" s="106" t="s">
        <v>14</v>
      </c>
      <c r="D14" s="107"/>
      <c r="E14" s="40"/>
      <c r="F14" s="41"/>
      <c r="G14" s="22"/>
    </row>
    <row r="15" spans="1:9">
      <c r="C15" s="96" t="s">
        <v>15</v>
      </c>
      <c r="D15" s="97"/>
      <c r="E15" s="55">
        <v>0</v>
      </c>
      <c r="F15" s="56" t="s">
        <v>16</v>
      </c>
      <c r="G15" s="2">
        <f>VLOOKUP(F15,$E$1016:$F$1017,2,FALSE)</f>
        <v>1</v>
      </c>
    </row>
    <row r="16" spans="1:9" ht="13.8" thickBot="1">
      <c r="A16" s="10"/>
      <c r="B16" s="11"/>
      <c r="C16" s="102" t="s">
        <v>17</v>
      </c>
      <c r="D16" s="103"/>
      <c r="E16" s="57">
        <v>0</v>
      </c>
      <c r="F16" s="58" t="s">
        <v>26</v>
      </c>
      <c r="G16" s="2">
        <f>VLOOKUP(F16,$E$1016:$F$1017,2,FALSE)</f>
        <v>2</v>
      </c>
    </row>
    <row r="17" spans="1:10">
      <c r="A17" s="10"/>
      <c r="B17" s="11"/>
      <c r="C17" s="108" t="s">
        <v>19</v>
      </c>
      <c r="D17" s="109"/>
      <c r="E17" s="38"/>
      <c r="F17" s="39"/>
    </row>
    <row r="18" spans="1:10">
      <c r="B18" s="11"/>
      <c r="C18" s="96" t="s">
        <v>20</v>
      </c>
      <c r="D18" s="97"/>
      <c r="E18" s="59">
        <v>0</v>
      </c>
      <c r="F18" s="31"/>
      <c r="H18" s="80"/>
    </row>
    <row r="19" spans="1:10">
      <c r="B19" s="11"/>
      <c r="C19" s="96" t="s">
        <v>22</v>
      </c>
      <c r="D19" s="97"/>
      <c r="E19" s="59">
        <v>0</v>
      </c>
      <c r="F19" s="31"/>
      <c r="H19" s="81"/>
    </row>
    <row r="20" spans="1:10" ht="12.75" customHeight="1">
      <c r="B20" s="11"/>
      <c r="C20" s="96" t="s">
        <v>24</v>
      </c>
      <c r="D20" s="97"/>
      <c r="E20" s="55">
        <v>0</v>
      </c>
      <c r="F20" s="30"/>
      <c r="H20" s="81"/>
    </row>
    <row r="21" spans="1:10" ht="12.75" customHeight="1">
      <c r="B21" s="11"/>
      <c r="C21" s="100" t="s">
        <v>25</v>
      </c>
      <c r="D21" s="101"/>
      <c r="E21" s="29"/>
      <c r="F21" s="31"/>
      <c r="J21" s="71"/>
    </row>
    <row r="22" spans="1:10">
      <c r="B22" s="11"/>
      <c r="C22" s="96" t="s">
        <v>27</v>
      </c>
      <c r="D22" s="97"/>
      <c r="E22" s="59">
        <v>0</v>
      </c>
      <c r="F22" s="31"/>
      <c r="G22" s="24"/>
      <c r="I22" s="73"/>
    </row>
    <row r="23" spans="1:10" ht="12.75" customHeight="1">
      <c r="B23" s="11"/>
      <c r="C23" s="96" t="s">
        <v>28</v>
      </c>
      <c r="D23" s="97"/>
      <c r="E23" s="59">
        <v>0</v>
      </c>
      <c r="F23" s="31"/>
    </row>
    <row r="24" spans="1:10" ht="13.5" customHeight="1" thickBot="1">
      <c r="B24" s="11"/>
      <c r="C24" s="102" t="s">
        <v>29</v>
      </c>
      <c r="D24" s="103"/>
      <c r="E24" s="60">
        <v>0</v>
      </c>
      <c r="F24" s="32"/>
    </row>
    <row r="25" spans="1:10" ht="12.75" customHeight="1" thickBot="1">
      <c r="B25" s="11"/>
    </row>
    <row r="26" spans="1:10" ht="13.8" thickBot="1">
      <c r="C26" s="98" t="s">
        <v>31</v>
      </c>
      <c r="D26" s="99"/>
      <c r="E26" s="33">
        <f ca="1">G1029</f>
        <v>7.2183478580780891E-2</v>
      </c>
      <c r="F26" s="12"/>
      <c r="G26" s="13"/>
    </row>
    <row r="27" spans="1:10">
      <c r="G27" s="14"/>
      <c r="I27" s="70"/>
    </row>
    <row r="28" spans="1:10">
      <c r="B28" s="42" t="s">
        <v>32</v>
      </c>
      <c r="C28" s="43" t="s">
        <v>41</v>
      </c>
      <c r="D28" s="44" t="s">
        <v>21</v>
      </c>
      <c r="E28" s="44" t="s">
        <v>42</v>
      </c>
      <c r="F28" s="44" t="s">
        <v>34</v>
      </c>
      <c r="G28" s="44" t="s">
        <v>35</v>
      </c>
      <c r="H28" s="82" t="s">
        <v>33</v>
      </c>
      <c r="I28" s="23"/>
    </row>
    <row r="29" spans="1:10">
      <c r="B29" s="42" t="s">
        <v>36</v>
      </c>
      <c r="C29" s="45">
        <f>SUM(C31:C510)</f>
        <v>350000.00000000023</v>
      </c>
      <c r="D29" s="45">
        <f>SUM(D31:D510)</f>
        <v>487435.10298713221</v>
      </c>
      <c r="E29" s="45">
        <f>SUM(E31:E510)</f>
        <v>837435.10298712784</v>
      </c>
      <c r="F29" s="45"/>
      <c r="G29" s="45">
        <f>SUM(G30:G510)</f>
        <v>0</v>
      </c>
      <c r="H29" s="45">
        <f>E29+G29-G30</f>
        <v>837435.10298712784</v>
      </c>
      <c r="I29" s="16"/>
    </row>
    <row r="30" spans="1:10" hidden="1">
      <c r="B30" s="42">
        <v>0</v>
      </c>
      <c r="C30" s="46"/>
      <c r="D30" s="46"/>
      <c r="E30" s="46"/>
      <c r="F30" s="45">
        <f>$D$6+IF($G$15=2,$E$15,0)+IF($G$16=2,$E$16*$D$6,0)</f>
        <v>350000</v>
      </c>
      <c r="G30" s="45">
        <f>$E$15+$E$16*$D$6</f>
        <v>0</v>
      </c>
      <c r="H30" s="82"/>
      <c r="I30" s="16"/>
    </row>
    <row r="31" spans="1:10">
      <c r="B31" s="42">
        <f>IF(B30&gt;=$D$7, " ", B30+1)</f>
        <v>1</v>
      </c>
      <c r="C31" s="61">
        <f t="shared" ref="C31:C94" si="0">IF(B31&lt;=$D$10,IF($G$1008&gt;3,IF($G$1001=1,IF(B31&lt;=$G$9+IF(OR($G$1008=2,$G$1008=3),$D$10,0),IF(ISERR(PPMT($G$11/12,B31,$F$1012,-$F$30)),"",PPMT($G$11/12,B31,$F$1012,-$F$30)),IF(ISERR(PPMT($G$12/12,B31,$F$1012,-D1025)),"",PPMT($G$12/12,B31,$F$1012,-D1025))),IF(B31&lt;=$D$7,$F$30/($F$1012),"")),0),IF($G$1001=1,IF($G$1008=1,C1026,IF(B31&lt;=$G$9+IF(OR($G$1008=2,$G$1008=3),$D$10,0),IF(ISERR(PPMT($G$11/12,B31-$D$7+$F$1012,$D$7-$D$7+$F$1012,-$F$30)),"",PPMT($G$11/12,B31-$D$7+$F$1012,$D$7-$D$7+$F$1012,-$F$30)),IF(ISERR(PPMT($G$12/12,B31-$D$7+$F$1012,$D$7-$D$7+$F$1012,-D1025)),"",PPMT($G$12/12,B31-$D$7+$F$1012-$G$9,$D$7-$D$7+$F$1012-$G$9,-D1025)))),IF(B31&lt;=$D$7,$F$30/($F$1012),"")))</f>
        <v>287.45861940870094</v>
      </c>
      <c r="D31" s="61">
        <f t="shared" ref="D31:D94" si="1">IF(B31&lt;=$D$7,IF(B31&lt;=$D$7-$F$1013,0,IF($G$1001=1,IF(B31&lt;=$G$9+$D$7-$F$1013,IF(OR($G$1008&gt;3,$D$10=0),IF(ISERR(IPMT($G$11/12,B31-$D$7+$F$1013,$D$7-$D$7+$F$1013,-$F$30)),"",IPMT($G$11/12,B31-$D$7+$F$1013,$D$7-$D$7+$F$1013,-$F$30)),F30*$G$11/12),IF(OR($G$1008&gt;3,$D$10=0),IF(ISERR(IPMT($G$12/12,B31-$D$7+$F$1013-$G$9,$D$7-$D$7+$F$1013-$G$9,-D1025)),"",IPMT($G$12/12,B31-$D$7+$F$1013-$G$9,$D$7-$D$7+$F$1013-$G$9,-D1025)),F30*$G$12/12)),IF(B31&lt;=$G$9+$D$7-$F$1013,F30*$G$11/12,F30*$G$12/12))),"")</f>
        <v>2038.75</v>
      </c>
      <c r="E31" s="61">
        <f>IF(ISERR(D31+C31),"",D31+C31)</f>
        <v>2326.208619408701</v>
      </c>
      <c r="F31" s="61">
        <f>IF(ISERR(F30-C31),"",F30-C31)</f>
        <v>349712.54138059128</v>
      </c>
      <c r="G31" s="62">
        <f t="shared" ref="G31:G94" si="2">IF(B31&lt;=$D$7,IF(AND(MOD(B31,12)=1,B31&gt;1),$F$30*$E$23+F30*$E$22+$E$24,0)+IF(AND($G$1008&gt;2,B31&lt;=$D$10),0,$E$18*F30+$E$19*$F$30+$E$20),"")</f>
        <v>0</v>
      </c>
      <c r="H31" s="83">
        <f>IF(ISERR(E31+G31),"",E31+G31)</f>
        <v>2326.208619408701</v>
      </c>
      <c r="I31" s="13"/>
    </row>
    <row r="32" spans="1:10">
      <c r="B32" s="42">
        <f t="shared" ref="B32:B95" si="3">IF(B31&gt;=$D$7, " ", B31+1)</f>
        <v>2</v>
      </c>
      <c r="C32" s="61">
        <f t="shared" si="0"/>
        <v>289.13306586675662</v>
      </c>
      <c r="D32" s="61">
        <f t="shared" si="1"/>
        <v>2037.0755535419444</v>
      </c>
      <c r="E32" s="61">
        <f t="shared" ref="E32:E95" si="4">IF(ISERR(D32+C32),"",D32+C32)</f>
        <v>2326.208619408701</v>
      </c>
      <c r="F32" s="61">
        <f t="shared" ref="F32:F95" si="5">IF(ISERR(F31-C32),"",F31-C32)</f>
        <v>349423.40831472451</v>
      </c>
      <c r="G32" s="62">
        <f t="shared" si="2"/>
        <v>0</v>
      </c>
      <c r="H32" s="83">
        <f t="shared" ref="H32:H95" si="6">IF(ISERR(E32+G32),"",E32+G32)</f>
        <v>2326.208619408701</v>
      </c>
      <c r="I32" s="71"/>
    </row>
    <row r="33" spans="2:9">
      <c r="B33" s="42">
        <f t="shared" si="3"/>
        <v>3</v>
      </c>
      <c r="C33" s="61">
        <f t="shared" si="0"/>
        <v>290.81726597543042</v>
      </c>
      <c r="D33" s="61">
        <f t="shared" si="1"/>
        <v>2035.3913534332708</v>
      </c>
      <c r="E33" s="61">
        <f t="shared" si="4"/>
        <v>2326.208619408701</v>
      </c>
      <c r="F33" s="61">
        <f t="shared" si="5"/>
        <v>349132.59104874911</v>
      </c>
      <c r="G33" s="62">
        <f t="shared" si="2"/>
        <v>0</v>
      </c>
      <c r="H33" s="83">
        <f t="shared" si="6"/>
        <v>2326.208619408701</v>
      </c>
      <c r="I33" s="71"/>
    </row>
    <row r="34" spans="2:9">
      <c r="B34" s="42">
        <f t="shared" si="3"/>
        <v>4</v>
      </c>
      <c r="C34" s="61">
        <f t="shared" si="0"/>
        <v>292.51127654973732</v>
      </c>
      <c r="D34" s="61">
        <f t="shared" si="1"/>
        <v>2033.6973428589636</v>
      </c>
      <c r="E34" s="61">
        <f t="shared" si="4"/>
        <v>2326.208619408701</v>
      </c>
      <c r="F34" s="61">
        <f t="shared" si="5"/>
        <v>348840.07977219939</v>
      </c>
      <c r="G34" s="62">
        <f t="shared" si="2"/>
        <v>0</v>
      </c>
      <c r="H34" s="83">
        <f t="shared" si="6"/>
        <v>2326.208619408701</v>
      </c>
      <c r="I34" s="71"/>
    </row>
    <row r="35" spans="2:9">
      <c r="B35" s="42">
        <f t="shared" si="3"/>
        <v>5</v>
      </c>
      <c r="C35" s="61">
        <f t="shared" si="0"/>
        <v>294.21515473563954</v>
      </c>
      <c r="D35" s="61">
        <f t="shared" si="1"/>
        <v>2031.9934646730615</v>
      </c>
      <c r="E35" s="61">
        <f t="shared" si="4"/>
        <v>2326.208619408701</v>
      </c>
      <c r="F35" s="61">
        <f t="shared" si="5"/>
        <v>348545.86461746373</v>
      </c>
      <c r="G35" s="62">
        <f t="shared" si="2"/>
        <v>0</v>
      </c>
      <c r="H35" s="83">
        <f t="shared" si="6"/>
        <v>2326.208619408701</v>
      </c>
      <c r="I35" s="71"/>
    </row>
    <row r="36" spans="2:9">
      <c r="B36" s="42">
        <f t="shared" si="3"/>
        <v>6</v>
      </c>
      <c r="C36" s="61">
        <f t="shared" si="0"/>
        <v>295.92895801197466</v>
      </c>
      <c r="D36" s="61">
        <f t="shared" si="1"/>
        <v>2030.2796613967264</v>
      </c>
      <c r="E36" s="61">
        <f t="shared" si="4"/>
        <v>2326.208619408701</v>
      </c>
      <c r="F36" s="61">
        <f t="shared" si="5"/>
        <v>348249.93565945176</v>
      </c>
      <c r="G36" s="62">
        <f t="shared" si="2"/>
        <v>0</v>
      </c>
      <c r="H36" s="83">
        <f t="shared" si="6"/>
        <v>2326.208619408701</v>
      </c>
      <c r="I36" s="71"/>
    </row>
    <row r="37" spans="2:9">
      <c r="B37" s="42">
        <f t="shared" si="3"/>
        <v>7</v>
      </c>
      <c r="C37" s="61">
        <f t="shared" si="0"/>
        <v>297.65274419239444</v>
      </c>
      <c r="D37" s="61">
        <f t="shared" si="1"/>
        <v>2028.5558752163065</v>
      </c>
      <c r="E37" s="61">
        <f t="shared" si="4"/>
        <v>2326.208619408701</v>
      </c>
      <c r="F37" s="61">
        <f t="shared" si="5"/>
        <v>347952.28291525936</v>
      </c>
      <c r="G37" s="62">
        <f t="shared" si="2"/>
        <v>0</v>
      </c>
      <c r="H37" s="83">
        <f t="shared" si="6"/>
        <v>2326.208619408701</v>
      </c>
      <c r="I37" s="71"/>
    </row>
    <row r="38" spans="2:9">
      <c r="B38" s="42">
        <f t="shared" si="3"/>
        <v>8</v>
      </c>
      <c r="C38" s="61">
        <f t="shared" si="0"/>
        <v>299.38657142731512</v>
      </c>
      <c r="D38" s="61">
        <f t="shared" si="1"/>
        <v>2026.8220479813858</v>
      </c>
      <c r="E38" s="61">
        <f t="shared" si="4"/>
        <v>2326.208619408701</v>
      </c>
      <c r="F38" s="61">
        <f t="shared" si="5"/>
        <v>347652.89634383202</v>
      </c>
      <c r="G38" s="62">
        <f t="shared" si="2"/>
        <v>0</v>
      </c>
      <c r="H38" s="83">
        <f t="shared" si="6"/>
        <v>2326.208619408701</v>
      </c>
      <c r="I38" s="71"/>
    </row>
    <row r="39" spans="2:9">
      <c r="B39" s="42">
        <f t="shared" si="3"/>
        <v>9</v>
      </c>
      <c r="C39" s="61">
        <f t="shared" si="0"/>
        <v>301.13049820587918</v>
      </c>
      <c r="D39" s="61">
        <f t="shared" si="1"/>
        <v>2025.0781212028219</v>
      </c>
      <c r="E39" s="61">
        <f t="shared" si="4"/>
        <v>2326.208619408701</v>
      </c>
      <c r="F39" s="61">
        <f t="shared" si="5"/>
        <v>347351.76584562613</v>
      </c>
      <c r="G39" s="62">
        <f t="shared" si="2"/>
        <v>0</v>
      </c>
      <c r="H39" s="83">
        <f t="shared" si="6"/>
        <v>2326.208619408701</v>
      </c>
      <c r="I39" s="71"/>
    </row>
    <row r="40" spans="2:9">
      <c r="B40" s="42">
        <f t="shared" si="3"/>
        <v>10</v>
      </c>
      <c r="C40" s="61">
        <f t="shared" si="0"/>
        <v>302.88458335792848</v>
      </c>
      <c r="D40" s="61">
        <f t="shared" si="1"/>
        <v>2023.3240360507727</v>
      </c>
      <c r="E40" s="61">
        <f t="shared" si="4"/>
        <v>2326.2086194087015</v>
      </c>
      <c r="F40" s="61">
        <f t="shared" si="5"/>
        <v>347048.88126226817</v>
      </c>
      <c r="G40" s="62">
        <f t="shared" si="2"/>
        <v>0</v>
      </c>
      <c r="H40" s="83">
        <f t="shared" si="6"/>
        <v>2326.2086194087015</v>
      </c>
      <c r="I40" s="71"/>
    </row>
    <row r="41" spans="2:9">
      <c r="B41" s="42">
        <f t="shared" si="3"/>
        <v>11</v>
      </c>
      <c r="C41" s="61">
        <f t="shared" si="0"/>
        <v>304.6488860559885</v>
      </c>
      <c r="D41" s="61">
        <f t="shared" si="1"/>
        <v>2021.5597333527126</v>
      </c>
      <c r="E41" s="61">
        <f t="shared" si="4"/>
        <v>2326.208619408701</v>
      </c>
      <c r="F41" s="61">
        <f t="shared" si="5"/>
        <v>346744.2323762122</v>
      </c>
      <c r="G41" s="62">
        <f t="shared" si="2"/>
        <v>0</v>
      </c>
      <c r="H41" s="83">
        <f t="shared" si="6"/>
        <v>2326.208619408701</v>
      </c>
      <c r="I41" s="71"/>
    </row>
    <row r="42" spans="2:9">
      <c r="B42" s="42">
        <f t="shared" si="3"/>
        <v>12</v>
      </c>
      <c r="C42" s="61">
        <f t="shared" si="0"/>
        <v>306.42346581726446</v>
      </c>
      <c r="D42" s="61">
        <f t="shared" si="1"/>
        <v>2019.7851535914369</v>
      </c>
      <c r="E42" s="61">
        <f t="shared" si="4"/>
        <v>2326.2086194087015</v>
      </c>
      <c r="F42" s="61">
        <f t="shared" si="5"/>
        <v>346437.80891039496</v>
      </c>
      <c r="G42" s="62">
        <f t="shared" si="2"/>
        <v>0</v>
      </c>
      <c r="H42" s="83">
        <f t="shared" si="6"/>
        <v>2326.2086194087015</v>
      </c>
      <c r="I42" s="71"/>
    </row>
    <row r="43" spans="2:9">
      <c r="B43" s="42">
        <f t="shared" si="3"/>
        <v>13</v>
      </c>
      <c r="C43" s="61">
        <f t="shared" si="0"/>
        <v>308.20838250565009</v>
      </c>
      <c r="D43" s="61">
        <f t="shared" si="1"/>
        <v>2018.000236903051</v>
      </c>
      <c r="E43" s="61">
        <f t="shared" si="4"/>
        <v>2326.208619408701</v>
      </c>
      <c r="F43" s="61">
        <f t="shared" si="5"/>
        <v>346129.60052788933</v>
      </c>
      <c r="G43" s="62">
        <f t="shared" si="2"/>
        <v>0</v>
      </c>
      <c r="H43" s="83">
        <f t="shared" si="6"/>
        <v>2326.208619408701</v>
      </c>
      <c r="I43" s="71"/>
    </row>
    <row r="44" spans="2:9">
      <c r="B44" s="42">
        <f t="shared" si="3"/>
        <v>14</v>
      </c>
      <c r="C44" s="61">
        <f t="shared" si="0"/>
        <v>310.00369633374555</v>
      </c>
      <c r="D44" s="61">
        <f t="shared" si="1"/>
        <v>2016.2049230749556</v>
      </c>
      <c r="E44" s="61">
        <f t="shared" si="4"/>
        <v>2326.208619408701</v>
      </c>
      <c r="F44" s="61">
        <f t="shared" si="5"/>
        <v>345819.59683155559</v>
      </c>
      <c r="G44" s="62">
        <f t="shared" si="2"/>
        <v>0</v>
      </c>
      <c r="H44" s="83">
        <f t="shared" si="6"/>
        <v>2326.208619408701</v>
      </c>
      <c r="I44" s="71"/>
    </row>
    <row r="45" spans="2:9">
      <c r="B45" s="42">
        <f t="shared" si="3"/>
        <v>15</v>
      </c>
      <c r="C45" s="61">
        <f t="shared" si="0"/>
        <v>311.80946786488948</v>
      </c>
      <c r="D45" s="61">
        <f t="shared" si="1"/>
        <v>2014.3991515438115</v>
      </c>
      <c r="E45" s="61">
        <f t="shared" si="4"/>
        <v>2326.208619408701</v>
      </c>
      <c r="F45" s="61">
        <f t="shared" si="5"/>
        <v>345507.78736369073</v>
      </c>
      <c r="G45" s="62">
        <f t="shared" si="2"/>
        <v>0</v>
      </c>
      <c r="H45" s="83">
        <f t="shared" si="6"/>
        <v>2326.208619408701</v>
      </c>
      <c r="I45" s="71"/>
    </row>
    <row r="46" spans="2:9">
      <c r="B46" s="42">
        <f t="shared" si="3"/>
        <v>16</v>
      </c>
      <c r="C46" s="61">
        <f t="shared" si="0"/>
        <v>313.62575801520251</v>
      </c>
      <c r="D46" s="61">
        <f t="shared" si="1"/>
        <v>2012.5828613934987</v>
      </c>
      <c r="E46" s="61">
        <f t="shared" si="4"/>
        <v>2326.208619408701</v>
      </c>
      <c r="F46" s="61">
        <f t="shared" si="5"/>
        <v>345194.16160567553</v>
      </c>
      <c r="G46" s="62">
        <f t="shared" si="2"/>
        <v>0</v>
      </c>
      <c r="H46" s="83">
        <f t="shared" si="6"/>
        <v>2326.208619408701</v>
      </c>
      <c r="I46" s="71"/>
    </row>
    <row r="47" spans="2:9">
      <c r="B47" s="42">
        <f t="shared" si="3"/>
        <v>17</v>
      </c>
      <c r="C47" s="61">
        <f t="shared" si="0"/>
        <v>315.45262805564118</v>
      </c>
      <c r="D47" s="61">
        <f t="shared" si="1"/>
        <v>2010.7559913530602</v>
      </c>
      <c r="E47" s="61">
        <f t="shared" si="4"/>
        <v>2326.2086194087015</v>
      </c>
      <c r="F47" s="61">
        <f t="shared" si="5"/>
        <v>344878.70897761988</v>
      </c>
      <c r="G47" s="62">
        <f t="shared" si="2"/>
        <v>0</v>
      </c>
      <c r="H47" s="83">
        <f t="shared" si="6"/>
        <v>2326.2086194087015</v>
      </c>
      <c r="I47" s="71"/>
    </row>
    <row r="48" spans="2:9">
      <c r="B48" s="42">
        <f t="shared" si="3"/>
        <v>18</v>
      </c>
      <c r="C48" s="61">
        <f t="shared" si="0"/>
        <v>317.2901396140652</v>
      </c>
      <c r="D48" s="61">
        <f t="shared" si="1"/>
        <v>2008.9184797946359</v>
      </c>
      <c r="E48" s="61">
        <f t="shared" si="4"/>
        <v>2326.208619408701</v>
      </c>
      <c r="F48" s="61">
        <f t="shared" si="5"/>
        <v>344561.4188380058</v>
      </c>
      <c r="G48" s="62">
        <f t="shared" si="2"/>
        <v>0</v>
      </c>
      <c r="H48" s="83">
        <f t="shared" si="6"/>
        <v>2326.208619408701</v>
      </c>
      <c r="I48" s="71"/>
    </row>
    <row r="49" spans="2:25">
      <c r="B49" s="42">
        <f t="shared" si="3"/>
        <v>19</v>
      </c>
      <c r="C49" s="61">
        <f t="shared" si="0"/>
        <v>319.13835467731712</v>
      </c>
      <c r="D49" s="61">
        <f t="shared" si="1"/>
        <v>2007.070264731384</v>
      </c>
      <c r="E49" s="61">
        <f t="shared" si="4"/>
        <v>2326.208619408701</v>
      </c>
      <c r="F49" s="61">
        <f t="shared" si="5"/>
        <v>344242.2804833285</v>
      </c>
      <c r="G49" s="62">
        <f t="shared" si="2"/>
        <v>0</v>
      </c>
      <c r="H49" s="83">
        <f t="shared" si="6"/>
        <v>2326.208619408701</v>
      </c>
      <c r="I49" s="71"/>
    </row>
    <row r="50" spans="2:25">
      <c r="B50" s="42">
        <f t="shared" si="3"/>
        <v>20</v>
      </c>
      <c r="C50" s="61">
        <f t="shared" si="0"/>
        <v>320.99733559331253</v>
      </c>
      <c r="D50" s="61">
        <f t="shared" si="1"/>
        <v>2005.2112838153887</v>
      </c>
      <c r="E50" s="61">
        <f t="shared" si="4"/>
        <v>2326.2086194087015</v>
      </c>
      <c r="F50" s="61">
        <f t="shared" si="5"/>
        <v>343921.28314773517</v>
      </c>
      <c r="G50" s="62">
        <f t="shared" si="2"/>
        <v>0</v>
      </c>
      <c r="H50" s="83">
        <f t="shared" si="6"/>
        <v>2326.2086194087015</v>
      </c>
      <c r="I50" s="71"/>
    </row>
    <row r="51" spans="2:25">
      <c r="B51" s="42">
        <f t="shared" si="3"/>
        <v>21</v>
      </c>
      <c r="C51" s="61">
        <f t="shared" si="0"/>
        <v>322.8671450731436</v>
      </c>
      <c r="D51" s="61">
        <f t="shared" si="1"/>
        <v>2003.3414743355575</v>
      </c>
      <c r="E51" s="61">
        <f t="shared" si="4"/>
        <v>2326.208619408701</v>
      </c>
      <c r="F51" s="61">
        <f t="shared" si="5"/>
        <v>343598.41600266204</v>
      </c>
      <c r="G51" s="62">
        <f t="shared" si="2"/>
        <v>0</v>
      </c>
      <c r="H51" s="83">
        <f t="shared" si="6"/>
        <v>2326.208619408701</v>
      </c>
      <c r="I51" s="71"/>
    </row>
    <row r="52" spans="2:25">
      <c r="B52" s="42">
        <f t="shared" si="3"/>
        <v>22</v>
      </c>
      <c r="C52" s="61">
        <f t="shared" si="0"/>
        <v>324.74784619319462</v>
      </c>
      <c r="D52" s="61">
        <f t="shared" si="1"/>
        <v>2001.4607732155064</v>
      </c>
      <c r="E52" s="61">
        <f t="shared" si="4"/>
        <v>2326.208619408701</v>
      </c>
      <c r="F52" s="61">
        <f t="shared" si="5"/>
        <v>343273.66815646883</v>
      </c>
      <c r="G52" s="62">
        <f t="shared" si="2"/>
        <v>0</v>
      </c>
      <c r="H52" s="83">
        <f t="shared" si="6"/>
        <v>2326.208619408701</v>
      </c>
      <c r="I52" s="71"/>
    </row>
    <row r="53" spans="2:25">
      <c r="B53" s="42">
        <f t="shared" si="3"/>
        <v>23</v>
      </c>
      <c r="C53" s="61">
        <f t="shared" si="0"/>
        <v>326.63950239726995</v>
      </c>
      <c r="D53" s="61">
        <f t="shared" si="1"/>
        <v>1999.569117011431</v>
      </c>
      <c r="E53" s="61">
        <f t="shared" si="4"/>
        <v>2326.208619408701</v>
      </c>
      <c r="F53" s="61">
        <f t="shared" si="5"/>
        <v>342947.02865407156</v>
      </c>
      <c r="G53" s="62">
        <f t="shared" si="2"/>
        <v>0</v>
      </c>
      <c r="H53" s="83">
        <f t="shared" si="6"/>
        <v>2326.208619408701</v>
      </c>
      <c r="I53" s="71"/>
    </row>
    <row r="54" spans="2:25">
      <c r="B54" s="42">
        <f t="shared" si="3"/>
        <v>24</v>
      </c>
      <c r="C54" s="61">
        <f t="shared" si="0"/>
        <v>328.54217749873402</v>
      </c>
      <c r="D54" s="61">
        <f t="shared" si="1"/>
        <v>1997.666441909967</v>
      </c>
      <c r="E54" s="61">
        <f t="shared" si="4"/>
        <v>2326.208619408701</v>
      </c>
      <c r="F54" s="61">
        <f t="shared" si="5"/>
        <v>342618.48647657281</v>
      </c>
      <c r="G54" s="62">
        <f t="shared" si="2"/>
        <v>0</v>
      </c>
      <c r="H54" s="83">
        <f t="shared" si="6"/>
        <v>2326.208619408701</v>
      </c>
      <c r="I54" s="71"/>
    </row>
    <row r="55" spans="2:25">
      <c r="B55" s="42">
        <f t="shared" si="3"/>
        <v>25</v>
      </c>
      <c r="C55" s="61">
        <f t="shared" si="0"/>
        <v>330.45593568266423</v>
      </c>
      <c r="D55" s="61">
        <f t="shared" si="1"/>
        <v>1995.752683726037</v>
      </c>
      <c r="E55" s="61">
        <f t="shared" si="4"/>
        <v>2326.2086194087015</v>
      </c>
      <c r="F55" s="61">
        <f t="shared" si="5"/>
        <v>342288.03054089018</v>
      </c>
      <c r="G55" s="62">
        <f t="shared" si="2"/>
        <v>0</v>
      </c>
      <c r="H55" s="83">
        <f t="shared" si="6"/>
        <v>2326.2086194087015</v>
      </c>
      <c r="I55" s="71"/>
    </row>
    <row r="56" spans="2:25">
      <c r="B56" s="42">
        <f t="shared" si="3"/>
        <v>26</v>
      </c>
      <c r="C56" s="61">
        <f t="shared" si="0"/>
        <v>332.38084150801575</v>
      </c>
      <c r="D56" s="61">
        <f t="shared" si="1"/>
        <v>1993.8277779006853</v>
      </c>
      <c r="E56" s="61">
        <f t="shared" si="4"/>
        <v>2326.208619408701</v>
      </c>
      <c r="F56" s="61">
        <f t="shared" si="5"/>
        <v>341955.64969938213</v>
      </c>
      <c r="G56" s="62">
        <f t="shared" si="2"/>
        <v>0</v>
      </c>
      <c r="H56" s="83">
        <f t="shared" si="6"/>
        <v>2326.208619408701</v>
      </c>
      <c r="I56" s="71"/>
    </row>
    <row r="57" spans="2:25">
      <c r="B57" s="42">
        <f t="shared" si="3"/>
        <v>27</v>
      </c>
      <c r="C57" s="61">
        <f t="shared" si="0"/>
        <v>334.31695990979989</v>
      </c>
      <c r="D57" s="61">
        <f t="shared" si="1"/>
        <v>1991.8916594989014</v>
      </c>
      <c r="E57" s="61">
        <f t="shared" si="4"/>
        <v>2326.2086194087015</v>
      </c>
      <c r="F57" s="61">
        <f t="shared" si="5"/>
        <v>341621.33273947233</v>
      </c>
      <c r="G57" s="62">
        <f t="shared" si="2"/>
        <v>0</v>
      </c>
      <c r="H57" s="83">
        <f t="shared" si="6"/>
        <v>2326.2086194087015</v>
      </c>
      <c r="I57" s="71"/>
    </row>
    <row r="58" spans="2:25">
      <c r="B58" s="42">
        <f t="shared" si="3"/>
        <v>28</v>
      </c>
      <c r="C58" s="61">
        <f t="shared" si="0"/>
        <v>336.26435620127455</v>
      </c>
      <c r="D58" s="61">
        <f t="shared" si="1"/>
        <v>1989.9442632074267</v>
      </c>
      <c r="E58" s="61">
        <f t="shared" si="4"/>
        <v>2326.2086194087015</v>
      </c>
      <c r="F58" s="61">
        <f t="shared" si="5"/>
        <v>341285.06838327105</v>
      </c>
      <c r="G58" s="62">
        <f t="shared" si="2"/>
        <v>0</v>
      </c>
      <c r="H58" s="83">
        <f t="shared" si="6"/>
        <v>2326.2086194087015</v>
      </c>
      <c r="I58" s="71"/>
    </row>
    <row r="59" spans="2:25">
      <c r="B59" s="42">
        <f t="shared" si="3"/>
        <v>29</v>
      </c>
      <c r="C59" s="61">
        <f t="shared" si="0"/>
        <v>338.22309607614693</v>
      </c>
      <c r="D59" s="61">
        <f t="shared" si="1"/>
        <v>1987.9855233325543</v>
      </c>
      <c r="E59" s="61">
        <f t="shared" si="4"/>
        <v>2326.2086194087015</v>
      </c>
      <c r="F59" s="61">
        <f t="shared" si="5"/>
        <v>340946.84528719488</v>
      </c>
      <c r="G59" s="62">
        <f t="shared" si="2"/>
        <v>0</v>
      </c>
      <c r="H59" s="83">
        <f t="shared" si="6"/>
        <v>2326.2086194087015</v>
      </c>
      <c r="I59" s="71"/>
    </row>
    <row r="60" spans="2:25">
      <c r="B60" s="42">
        <f t="shared" si="3"/>
        <v>30</v>
      </c>
      <c r="C60" s="61">
        <f t="shared" si="0"/>
        <v>340.19324561079043</v>
      </c>
      <c r="D60" s="61">
        <f t="shared" si="1"/>
        <v>1986.0153737979106</v>
      </c>
      <c r="E60" s="61">
        <f t="shared" si="4"/>
        <v>2326.208619408701</v>
      </c>
      <c r="F60" s="61">
        <f t="shared" si="5"/>
        <v>340606.65204158408</v>
      </c>
      <c r="G60" s="62">
        <f t="shared" si="2"/>
        <v>0</v>
      </c>
      <c r="H60" s="83">
        <f t="shared" si="6"/>
        <v>2326.208619408701</v>
      </c>
      <c r="I60" s="71"/>
    </row>
    <row r="61" spans="2:25">
      <c r="B61" s="42">
        <f t="shared" si="3"/>
        <v>31</v>
      </c>
      <c r="C61" s="61">
        <f t="shared" si="0"/>
        <v>342.17487126647336</v>
      </c>
      <c r="D61" s="61">
        <f t="shared" si="1"/>
        <v>1984.0337481422278</v>
      </c>
      <c r="E61" s="61">
        <f t="shared" si="4"/>
        <v>2326.208619408701</v>
      </c>
      <c r="F61" s="61">
        <f t="shared" si="5"/>
        <v>340264.47717031761</v>
      </c>
      <c r="G61" s="62">
        <f t="shared" si="2"/>
        <v>0</v>
      </c>
      <c r="H61" s="83">
        <f t="shared" si="6"/>
        <v>2326.208619408701</v>
      </c>
      <c r="I61" s="71"/>
    </row>
    <row r="62" spans="2:25" s="19" customFormat="1">
      <c r="B62" s="42">
        <f t="shared" si="3"/>
        <v>32</v>
      </c>
      <c r="C62" s="61">
        <f t="shared" si="0"/>
        <v>344.16803989160053</v>
      </c>
      <c r="D62" s="61">
        <f t="shared" si="1"/>
        <v>1982.0405795171005</v>
      </c>
      <c r="E62" s="61">
        <f t="shared" si="4"/>
        <v>2326.208619408701</v>
      </c>
      <c r="F62" s="61">
        <f t="shared" si="5"/>
        <v>339920.30913042603</v>
      </c>
      <c r="G62" s="62">
        <f t="shared" si="2"/>
        <v>0</v>
      </c>
      <c r="H62" s="83">
        <f t="shared" si="6"/>
        <v>2326.208619408701</v>
      </c>
      <c r="I62" s="71"/>
      <c r="R62" s="17"/>
      <c r="S62" s="17"/>
      <c r="T62" s="65"/>
      <c r="U62" s="17"/>
      <c r="V62" s="17"/>
      <c r="W62" s="18"/>
      <c r="X62" s="18"/>
      <c r="Y62" s="18"/>
    </row>
    <row r="63" spans="2:25">
      <c r="B63" s="42">
        <f t="shared" si="3"/>
        <v>33</v>
      </c>
      <c r="C63" s="61">
        <f t="shared" si="0"/>
        <v>346.17281872396916</v>
      </c>
      <c r="D63" s="61">
        <f t="shared" si="1"/>
        <v>1980.0358006847321</v>
      </c>
      <c r="E63" s="61">
        <f t="shared" si="4"/>
        <v>2326.2086194087015</v>
      </c>
      <c r="F63" s="61">
        <f t="shared" si="5"/>
        <v>339574.13631170208</v>
      </c>
      <c r="G63" s="62">
        <f t="shared" si="2"/>
        <v>0</v>
      </c>
      <c r="H63" s="83">
        <f t="shared" si="6"/>
        <v>2326.2086194087015</v>
      </c>
      <c r="I63" s="71"/>
    </row>
    <row r="64" spans="2:25">
      <c r="B64" s="42">
        <f t="shared" si="3"/>
        <v>34</v>
      </c>
      <c r="C64" s="61">
        <f t="shared" si="0"/>
        <v>348.18927539303627</v>
      </c>
      <c r="D64" s="61">
        <f t="shared" si="1"/>
        <v>1978.019344015665</v>
      </c>
      <c r="E64" s="61">
        <f t="shared" si="4"/>
        <v>2326.2086194087015</v>
      </c>
      <c r="F64" s="61">
        <f t="shared" si="5"/>
        <v>339225.94703630905</v>
      </c>
      <c r="G64" s="62">
        <f t="shared" si="2"/>
        <v>0</v>
      </c>
      <c r="H64" s="83">
        <f t="shared" si="6"/>
        <v>2326.2086194087015</v>
      </c>
      <c r="I64" s="71"/>
    </row>
    <row r="65" spans="2:9">
      <c r="B65" s="42">
        <f t="shared" si="3"/>
        <v>35</v>
      </c>
      <c r="C65" s="61">
        <f t="shared" si="0"/>
        <v>350.2174779222006</v>
      </c>
      <c r="D65" s="61">
        <f t="shared" si="1"/>
        <v>1975.9911414865007</v>
      </c>
      <c r="E65" s="61">
        <f t="shared" si="4"/>
        <v>2326.2086194087015</v>
      </c>
      <c r="F65" s="61">
        <f t="shared" si="5"/>
        <v>338875.72955838684</v>
      </c>
      <c r="G65" s="62">
        <f t="shared" si="2"/>
        <v>0</v>
      </c>
      <c r="H65" s="83">
        <f t="shared" si="6"/>
        <v>2326.2086194087015</v>
      </c>
      <c r="I65" s="71"/>
    </row>
    <row r="66" spans="2:9">
      <c r="B66" s="42">
        <f t="shared" si="3"/>
        <v>36</v>
      </c>
      <c r="C66" s="61">
        <f t="shared" si="0"/>
        <v>352.25749473109749</v>
      </c>
      <c r="D66" s="61">
        <f t="shared" si="1"/>
        <v>1973.9511246776037</v>
      </c>
      <c r="E66" s="61">
        <f t="shared" si="4"/>
        <v>2326.2086194087015</v>
      </c>
      <c r="F66" s="61">
        <f t="shared" si="5"/>
        <v>338523.47206365573</v>
      </c>
      <c r="G66" s="62">
        <f t="shared" si="2"/>
        <v>0</v>
      </c>
      <c r="H66" s="83">
        <f t="shared" si="6"/>
        <v>2326.2086194087015</v>
      </c>
      <c r="I66" s="71"/>
    </row>
    <row r="67" spans="2:9">
      <c r="B67" s="42">
        <f t="shared" si="3"/>
        <v>37</v>
      </c>
      <c r="C67" s="61">
        <f t="shared" si="0"/>
        <v>354.30939463790611</v>
      </c>
      <c r="D67" s="61">
        <f t="shared" si="1"/>
        <v>1971.8992247707952</v>
      </c>
      <c r="E67" s="61">
        <f t="shared" si="4"/>
        <v>2326.2086194087015</v>
      </c>
      <c r="F67" s="61">
        <f t="shared" si="5"/>
        <v>338169.16266901785</v>
      </c>
      <c r="G67" s="62">
        <f t="shared" si="2"/>
        <v>0</v>
      </c>
      <c r="H67" s="83">
        <f t="shared" si="6"/>
        <v>2326.2086194087015</v>
      </c>
      <c r="I67" s="71"/>
    </row>
    <row r="68" spans="2:9">
      <c r="B68" s="42">
        <f t="shared" si="3"/>
        <v>38</v>
      </c>
      <c r="C68" s="61">
        <f t="shared" si="0"/>
        <v>356.37324686167187</v>
      </c>
      <c r="D68" s="61">
        <f t="shared" si="1"/>
        <v>1969.835372547029</v>
      </c>
      <c r="E68" s="61">
        <f t="shared" si="4"/>
        <v>2326.208619408701</v>
      </c>
      <c r="F68" s="61">
        <f t="shared" si="5"/>
        <v>337812.78942215617</v>
      </c>
      <c r="G68" s="62">
        <f t="shared" si="2"/>
        <v>0</v>
      </c>
      <c r="H68" s="83">
        <f t="shared" si="6"/>
        <v>2326.208619408701</v>
      </c>
      <c r="I68" s="71"/>
    </row>
    <row r="69" spans="2:9">
      <c r="B69" s="42">
        <f t="shared" si="3"/>
        <v>39</v>
      </c>
      <c r="C69" s="61">
        <f t="shared" si="0"/>
        <v>358.44912102464116</v>
      </c>
      <c r="D69" s="61">
        <f t="shared" si="1"/>
        <v>1967.7594983840602</v>
      </c>
      <c r="E69" s="61">
        <f t="shared" si="4"/>
        <v>2326.2086194087015</v>
      </c>
      <c r="F69" s="61">
        <f t="shared" si="5"/>
        <v>337454.34030113154</v>
      </c>
      <c r="G69" s="62">
        <f t="shared" si="2"/>
        <v>0</v>
      </c>
      <c r="H69" s="83">
        <f t="shared" si="6"/>
        <v>2326.2086194087015</v>
      </c>
      <c r="I69" s="71"/>
    </row>
    <row r="70" spans="2:9">
      <c r="B70" s="42">
        <f t="shared" si="3"/>
        <v>40</v>
      </c>
      <c r="C70" s="61">
        <f t="shared" si="0"/>
        <v>360.53708715460971</v>
      </c>
      <c r="D70" s="61">
        <f t="shared" si="1"/>
        <v>1965.6715322540913</v>
      </c>
      <c r="E70" s="61">
        <f t="shared" si="4"/>
        <v>2326.208619408701</v>
      </c>
      <c r="F70" s="61">
        <f t="shared" si="5"/>
        <v>337093.80321397691</v>
      </c>
      <c r="G70" s="62">
        <f t="shared" si="2"/>
        <v>0</v>
      </c>
      <c r="H70" s="83">
        <f t="shared" si="6"/>
        <v>2326.208619408701</v>
      </c>
      <c r="I70" s="71"/>
    </row>
    <row r="71" spans="2:9">
      <c r="B71" s="42">
        <f t="shared" si="3"/>
        <v>41</v>
      </c>
      <c r="C71" s="61">
        <f t="shared" si="0"/>
        <v>362.63721568728528</v>
      </c>
      <c r="D71" s="61">
        <f t="shared" si="1"/>
        <v>1963.5714037214159</v>
      </c>
      <c r="E71" s="61">
        <f t="shared" si="4"/>
        <v>2326.208619408701</v>
      </c>
      <c r="F71" s="61">
        <f t="shared" si="5"/>
        <v>336731.16599828959</v>
      </c>
      <c r="G71" s="62">
        <f t="shared" si="2"/>
        <v>0</v>
      </c>
      <c r="H71" s="83">
        <f t="shared" si="6"/>
        <v>2326.208619408701</v>
      </c>
      <c r="I71" s="71"/>
    </row>
    <row r="72" spans="2:9">
      <c r="B72" s="42">
        <f t="shared" si="3"/>
        <v>42</v>
      </c>
      <c r="C72" s="61">
        <f t="shared" si="0"/>
        <v>364.74957746866374</v>
      </c>
      <c r="D72" s="61">
        <f t="shared" si="1"/>
        <v>1961.4590419400374</v>
      </c>
      <c r="E72" s="61">
        <f t="shared" si="4"/>
        <v>2326.208619408701</v>
      </c>
      <c r="F72" s="61">
        <f t="shared" si="5"/>
        <v>336366.41642082093</v>
      </c>
      <c r="G72" s="62">
        <f t="shared" si="2"/>
        <v>0</v>
      </c>
      <c r="H72" s="83">
        <f t="shared" si="6"/>
        <v>2326.208619408701</v>
      </c>
      <c r="I72" s="71"/>
    </row>
    <row r="73" spans="2:9">
      <c r="B73" s="42">
        <f t="shared" si="3"/>
        <v>43</v>
      </c>
      <c r="C73" s="61">
        <f t="shared" si="0"/>
        <v>366.8742437574187</v>
      </c>
      <c r="D73" s="61">
        <f t="shared" si="1"/>
        <v>1959.3343756512822</v>
      </c>
      <c r="E73" s="61">
        <f t="shared" si="4"/>
        <v>2326.208619408701</v>
      </c>
      <c r="F73" s="61">
        <f t="shared" si="5"/>
        <v>335999.54217706353</v>
      </c>
      <c r="G73" s="62">
        <f t="shared" si="2"/>
        <v>0</v>
      </c>
      <c r="H73" s="83">
        <f t="shared" si="6"/>
        <v>2326.208619408701</v>
      </c>
      <c r="I73" s="71"/>
    </row>
    <row r="74" spans="2:9">
      <c r="B74" s="42">
        <f t="shared" si="3"/>
        <v>44</v>
      </c>
      <c r="C74" s="61">
        <f t="shared" si="0"/>
        <v>369.01128622730567</v>
      </c>
      <c r="D74" s="61">
        <f t="shared" si="1"/>
        <v>1957.1973331813956</v>
      </c>
      <c r="E74" s="61">
        <f t="shared" si="4"/>
        <v>2326.2086194087015</v>
      </c>
      <c r="F74" s="61">
        <f t="shared" si="5"/>
        <v>335630.53089083621</v>
      </c>
      <c r="G74" s="62">
        <f t="shared" si="2"/>
        <v>0</v>
      </c>
      <c r="H74" s="83">
        <f t="shared" si="6"/>
        <v>2326.2086194087015</v>
      </c>
      <c r="I74" s="71"/>
    </row>
    <row r="75" spans="2:9">
      <c r="B75" s="42">
        <f t="shared" si="3"/>
        <v>45</v>
      </c>
      <c r="C75" s="61">
        <f t="shared" si="0"/>
        <v>371.16077696957979</v>
      </c>
      <c r="D75" s="61">
        <f t="shared" si="1"/>
        <v>1955.0478424391213</v>
      </c>
      <c r="E75" s="61">
        <f t="shared" si="4"/>
        <v>2326.208619408701</v>
      </c>
      <c r="F75" s="61">
        <f t="shared" si="5"/>
        <v>335259.37011386664</v>
      </c>
      <c r="G75" s="62">
        <f t="shared" si="2"/>
        <v>0</v>
      </c>
      <c r="H75" s="83">
        <f t="shared" si="6"/>
        <v>2326.208619408701</v>
      </c>
      <c r="I75" s="71"/>
    </row>
    <row r="76" spans="2:9">
      <c r="B76" s="42">
        <f t="shared" si="3"/>
        <v>46</v>
      </c>
      <c r="C76" s="61">
        <f t="shared" si="0"/>
        <v>373.32278849542752</v>
      </c>
      <c r="D76" s="61">
        <f t="shared" si="1"/>
        <v>1952.8858309132736</v>
      </c>
      <c r="E76" s="61">
        <f t="shared" si="4"/>
        <v>2326.208619408701</v>
      </c>
      <c r="F76" s="61">
        <f t="shared" si="5"/>
        <v>334886.04732537118</v>
      </c>
      <c r="G76" s="62">
        <f t="shared" si="2"/>
        <v>0</v>
      </c>
      <c r="H76" s="83">
        <f t="shared" si="6"/>
        <v>2326.208619408701</v>
      </c>
      <c r="I76" s="71"/>
    </row>
    <row r="77" spans="2:9">
      <c r="B77" s="42">
        <f t="shared" si="3"/>
        <v>47</v>
      </c>
      <c r="C77" s="61">
        <f t="shared" si="0"/>
        <v>375.49739373841345</v>
      </c>
      <c r="D77" s="61">
        <f t="shared" si="1"/>
        <v>1950.7112256702878</v>
      </c>
      <c r="E77" s="61">
        <f t="shared" si="4"/>
        <v>2326.2086194087015</v>
      </c>
      <c r="F77" s="61">
        <f t="shared" si="5"/>
        <v>334510.54993163276</v>
      </c>
      <c r="G77" s="62">
        <f t="shared" si="2"/>
        <v>0</v>
      </c>
      <c r="H77" s="83">
        <f t="shared" si="6"/>
        <v>2326.2086194087015</v>
      </c>
      <c r="I77" s="71"/>
    </row>
    <row r="78" spans="2:9">
      <c r="B78" s="42">
        <f t="shared" si="3"/>
        <v>48</v>
      </c>
      <c r="C78" s="61">
        <f t="shared" si="0"/>
        <v>377.68466605693965</v>
      </c>
      <c r="D78" s="61">
        <f t="shared" si="1"/>
        <v>1948.5239533517613</v>
      </c>
      <c r="E78" s="61">
        <f t="shared" si="4"/>
        <v>2326.208619408701</v>
      </c>
      <c r="F78" s="61">
        <f t="shared" si="5"/>
        <v>334132.86526557582</v>
      </c>
      <c r="G78" s="62">
        <f t="shared" si="2"/>
        <v>0</v>
      </c>
      <c r="H78" s="83">
        <f t="shared" si="6"/>
        <v>2326.208619408701</v>
      </c>
      <c r="I78" s="71"/>
    </row>
    <row r="79" spans="2:9">
      <c r="B79" s="42">
        <f t="shared" si="3"/>
        <v>49</v>
      </c>
      <c r="C79" s="61">
        <f t="shared" si="0"/>
        <v>379.8846792367213</v>
      </c>
      <c r="D79" s="61">
        <f t="shared" si="1"/>
        <v>1946.32394017198</v>
      </c>
      <c r="E79" s="61">
        <f t="shared" si="4"/>
        <v>2326.2086194087015</v>
      </c>
      <c r="F79" s="61">
        <f t="shared" si="5"/>
        <v>333752.98058633908</v>
      </c>
      <c r="G79" s="62">
        <f t="shared" si="2"/>
        <v>0</v>
      </c>
      <c r="H79" s="83">
        <f t="shared" si="6"/>
        <v>2326.2086194087015</v>
      </c>
      <c r="I79" s="71"/>
    </row>
    <row r="80" spans="2:9">
      <c r="B80" s="42">
        <f t="shared" si="3"/>
        <v>50</v>
      </c>
      <c r="C80" s="61">
        <f t="shared" si="0"/>
        <v>382.09750749327526</v>
      </c>
      <c r="D80" s="61">
        <f t="shared" si="1"/>
        <v>1944.1111119154259</v>
      </c>
      <c r="E80" s="61">
        <f t="shared" si="4"/>
        <v>2326.208619408701</v>
      </c>
      <c r="F80" s="61">
        <f t="shared" si="5"/>
        <v>333370.8830788458</v>
      </c>
      <c r="G80" s="62">
        <f t="shared" si="2"/>
        <v>0</v>
      </c>
      <c r="H80" s="83">
        <f t="shared" si="6"/>
        <v>2326.208619408701</v>
      </c>
      <c r="I80" s="71"/>
    </row>
    <row r="81" spans="2:9">
      <c r="B81" s="42">
        <f t="shared" si="3"/>
        <v>51</v>
      </c>
      <c r="C81" s="61">
        <f t="shared" si="0"/>
        <v>384.32322547442357</v>
      </c>
      <c r="D81" s="61">
        <f t="shared" si="1"/>
        <v>1941.8853939342775</v>
      </c>
      <c r="E81" s="61">
        <f t="shared" si="4"/>
        <v>2326.208619408701</v>
      </c>
      <c r="F81" s="61">
        <f t="shared" si="5"/>
        <v>332986.55985337135</v>
      </c>
      <c r="G81" s="62">
        <f t="shared" si="2"/>
        <v>0</v>
      </c>
      <c r="H81" s="83">
        <f t="shared" si="6"/>
        <v>2326.208619408701</v>
      </c>
      <c r="I81" s="71"/>
    </row>
    <row r="82" spans="2:9">
      <c r="B82" s="42">
        <f t="shared" si="3"/>
        <v>52</v>
      </c>
      <c r="C82" s="61">
        <f t="shared" si="0"/>
        <v>386.5619082628121</v>
      </c>
      <c r="D82" s="61">
        <f t="shared" si="1"/>
        <v>1939.646711145889</v>
      </c>
      <c r="E82" s="61">
        <f t="shared" si="4"/>
        <v>2326.208619408701</v>
      </c>
      <c r="F82" s="61">
        <f t="shared" si="5"/>
        <v>332599.99794510851</v>
      </c>
      <c r="G82" s="62">
        <f t="shared" si="2"/>
        <v>0</v>
      </c>
      <c r="H82" s="83">
        <f t="shared" si="6"/>
        <v>2326.208619408701</v>
      </c>
      <c r="I82" s="71"/>
    </row>
    <row r="83" spans="2:9">
      <c r="B83" s="42">
        <f t="shared" si="3"/>
        <v>53</v>
      </c>
      <c r="C83" s="61">
        <f t="shared" si="0"/>
        <v>388.81363137844295</v>
      </c>
      <c r="D83" s="61">
        <f t="shared" si="1"/>
        <v>1937.3949880302582</v>
      </c>
      <c r="E83" s="61">
        <f t="shared" si="4"/>
        <v>2326.208619408701</v>
      </c>
      <c r="F83" s="61">
        <f t="shared" si="5"/>
        <v>332211.18431373005</v>
      </c>
      <c r="G83" s="62">
        <f t="shared" si="2"/>
        <v>0</v>
      </c>
      <c r="H83" s="83">
        <f t="shared" si="6"/>
        <v>2326.208619408701</v>
      </c>
      <c r="I83" s="71"/>
    </row>
    <row r="84" spans="2:9">
      <c r="B84" s="42">
        <f t="shared" si="3"/>
        <v>54</v>
      </c>
      <c r="C84" s="61">
        <f t="shared" si="0"/>
        <v>391.07847078122234</v>
      </c>
      <c r="D84" s="61">
        <f t="shared" si="1"/>
        <v>1935.1301486274785</v>
      </c>
      <c r="E84" s="61">
        <f t="shared" si="4"/>
        <v>2326.208619408701</v>
      </c>
      <c r="F84" s="61">
        <f t="shared" si="5"/>
        <v>331820.10584294883</v>
      </c>
      <c r="G84" s="62">
        <f t="shared" si="2"/>
        <v>0</v>
      </c>
      <c r="H84" s="83">
        <f t="shared" si="6"/>
        <v>2326.208619408701</v>
      </c>
      <c r="I84" s="71"/>
    </row>
    <row r="85" spans="2:9">
      <c r="B85" s="42">
        <f t="shared" si="3"/>
        <v>55</v>
      </c>
      <c r="C85" s="61">
        <f t="shared" si="0"/>
        <v>393.35650287352308</v>
      </c>
      <c r="D85" s="61">
        <f t="shared" si="1"/>
        <v>1932.8521165351781</v>
      </c>
      <c r="E85" s="61">
        <f t="shared" si="4"/>
        <v>2326.208619408701</v>
      </c>
      <c r="F85" s="61">
        <f t="shared" si="5"/>
        <v>331426.7493400753</v>
      </c>
      <c r="G85" s="62">
        <f t="shared" si="2"/>
        <v>0</v>
      </c>
      <c r="H85" s="83">
        <f t="shared" si="6"/>
        <v>2326.208619408701</v>
      </c>
      <c r="I85" s="71"/>
    </row>
    <row r="86" spans="2:9">
      <c r="B86" s="42">
        <f t="shared" si="3"/>
        <v>56</v>
      </c>
      <c r="C86" s="61">
        <f t="shared" si="0"/>
        <v>395.64780450276123</v>
      </c>
      <c r="D86" s="61">
        <f t="shared" si="1"/>
        <v>1930.5608149059401</v>
      </c>
      <c r="E86" s="61">
        <f t="shared" si="4"/>
        <v>2326.2086194087015</v>
      </c>
      <c r="F86" s="61">
        <f t="shared" si="5"/>
        <v>331031.10153557255</v>
      </c>
      <c r="G86" s="62">
        <f t="shared" si="2"/>
        <v>0</v>
      </c>
      <c r="H86" s="83">
        <f t="shared" si="6"/>
        <v>2326.2086194087015</v>
      </c>
      <c r="I86" s="71"/>
    </row>
    <row r="87" spans="2:9">
      <c r="B87" s="42">
        <f t="shared" si="3"/>
        <v>57</v>
      </c>
      <c r="C87" s="61">
        <f t="shared" si="0"/>
        <v>397.9524529639898</v>
      </c>
      <c r="D87" s="61">
        <f t="shared" si="1"/>
        <v>1928.2561664447112</v>
      </c>
      <c r="E87" s="61">
        <f t="shared" si="4"/>
        <v>2326.208619408701</v>
      </c>
      <c r="F87" s="61">
        <f t="shared" si="5"/>
        <v>330633.14908260858</v>
      </c>
      <c r="G87" s="62">
        <f t="shared" si="2"/>
        <v>0</v>
      </c>
      <c r="H87" s="83">
        <f t="shared" si="6"/>
        <v>2326.208619408701</v>
      </c>
      <c r="I87" s="71"/>
    </row>
    <row r="88" spans="2:9">
      <c r="B88" s="42">
        <f t="shared" si="3"/>
        <v>58</v>
      </c>
      <c r="C88" s="61">
        <f t="shared" si="0"/>
        <v>400.27052600250516</v>
      </c>
      <c r="D88" s="61">
        <f t="shared" si="1"/>
        <v>1925.938093406196</v>
      </c>
      <c r="E88" s="61">
        <f t="shared" si="4"/>
        <v>2326.208619408701</v>
      </c>
      <c r="F88" s="61">
        <f t="shared" si="5"/>
        <v>330232.87855660607</v>
      </c>
      <c r="G88" s="62">
        <f t="shared" si="2"/>
        <v>0</v>
      </c>
      <c r="H88" s="83">
        <f t="shared" si="6"/>
        <v>2326.208619408701</v>
      </c>
      <c r="I88" s="71"/>
    </row>
    <row r="89" spans="2:9">
      <c r="B89" s="42">
        <f t="shared" si="3"/>
        <v>59</v>
      </c>
      <c r="C89" s="61">
        <f t="shared" si="0"/>
        <v>402.60210181646971</v>
      </c>
      <c r="D89" s="61">
        <f t="shared" si="1"/>
        <v>1923.6065175922315</v>
      </c>
      <c r="E89" s="61">
        <f t="shared" si="4"/>
        <v>2326.2086194087015</v>
      </c>
      <c r="F89" s="61">
        <f t="shared" si="5"/>
        <v>329830.27645478962</v>
      </c>
      <c r="G89" s="62">
        <f t="shared" si="2"/>
        <v>0</v>
      </c>
      <c r="H89" s="83">
        <f t="shared" si="6"/>
        <v>2326.2086194087015</v>
      </c>
      <c r="I89" s="71"/>
    </row>
    <row r="90" spans="2:9">
      <c r="B90" s="42">
        <f t="shared" si="3"/>
        <v>60</v>
      </c>
      <c r="C90" s="61">
        <f t="shared" si="0"/>
        <v>404.94725905955056</v>
      </c>
      <c r="D90" s="61">
        <f t="shared" si="1"/>
        <v>1921.2613603491504</v>
      </c>
      <c r="E90" s="61">
        <f t="shared" si="4"/>
        <v>2326.208619408701</v>
      </c>
      <c r="F90" s="61">
        <f t="shared" si="5"/>
        <v>329425.3291957301</v>
      </c>
      <c r="G90" s="62">
        <f t="shared" si="2"/>
        <v>0</v>
      </c>
      <c r="H90" s="83">
        <f t="shared" si="6"/>
        <v>2326.208619408701</v>
      </c>
      <c r="I90" s="71"/>
    </row>
    <row r="91" spans="2:9">
      <c r="B91" s="42">
        <f t="shared" si="3"/>
        <v>61</v>
      </c>
      <c r="C91" s="61">
        <f t="shared" si="0"/>
        <v>407.3060768435725</v>
      </c>
      <c r="D91" s="61">
        <f t="shared" si="1"/>
        <v>1918.9025425651287</v>
      </c>
      <c r="E91" s="61">
        <f t="shared" si="4"/>
        <v>2326.208619408701</v>
      </c>
      <c r="F91" s="61">
        <f t="shared" si="5"/>
        <v>329018.02311888651</v>
      </c>
      <c r="G91" s="62">
        <f t="shared" si="2"/>
        <v>0</v>
      </c>
      <c r="H91" s="83">
        <f t="shared" si="6"/>
        <v>2326.208619408701</v>
      </c>
      <c r="I91" s="71"/>
    </row>
    <row r="92" spans="2:9">
      <c r="B92" s="42">
        <f t="shared" si="3"/>
        <v>62</v>
      </c>
      <c r="C92" s="61">
        <f t="shared" si="0"/>
        <v>409.67863474118633</v>
      </c>
      <c r="D92" s="61">
        <f t="shared" si="1"/>
        <v>1916.5299846675148</v>
      </c>
      <c r="E92" s="61">
        <f t="shared" si="4"/>
        <v>2326.208619408701</v>
      </c>
      <c r="F92" s="61">
        <f t="shared" si="5"/>
        <v>328608.34448414535</v>
      </c>
      <c r="G92" s="62">
        <f t="shared" si="2"/>
        <v>0</v>
      </c>
      <c r="H92" s="83">
        <f t="shared" si="6"/>
        <v>2326.208619408701</v>
      </c>
      <c r="I92" s="71"/>
    </row>
    <row r="93" spans="2:9">
      <c r="B93" s="42">
        <f t="shared" si="3"/>
        <v>63</v>
      </c>
      <c r="C93" s="61">
        <f t="shared" si="0"/>
        <v>412.06501278855382</v>
      </c>
      <c r="D93" s="61">
        <f t="shared" si="1"/>
        <v>1914.1436066201475</v>
      </c>
      <c r="E93" s="61">
        <f t="shared" si="4"/>
        <v>2326.2086194087015</v>
      </c>
      <c r="F93" s="61">
        <f t="shared" si="5"/>
        <v>328196.27947135677</v>
      </c>
      <c r="G93" s="62">
        <f t="shared" si="2"/>
        <v>0</v>
      </c>
      <c r="H93" s="83">
        <f t="shared" si="6"/>
        <v>2326.2086194087015</v>
      </c>
      <c r="I93" s="71"/>
    </row>
    <row r="94" spans="2:9">
      <c r="B94" s="42">
        <f t="shared" si="3"/>
        <v>64</v>
      </c>
      <c r="C94" s="61">
        <f t="shared" si="0"/>
        <v>414.46529148804711</v>
      </c>
      <c r="D94" s="61">
        <f t="shared" si="1"/>
        <v>1911.7433279206539</v>
      </c>
      <c r="E94" s="61">
        <f t="shared" si="4"/>
        <v>2326.208619408701</v>
      </c>
      <c r="F94" s="61">
        <f t="shared" si="5"/>
        <v>327781.81417986873</v>
      </c>
      <c r="G94" s="62">
        <f t="shared" si="2"/>
        <v>0</v>
      </c>
      <c r="H94" s="83">
        <f t="shared" si="6"/>
        <v>2326.208619408701</v>
      </c>
      <c r="I94" s="71"/>
    </row>
    <row r="95" spans="2:9">
      <c r="B95" s="42">
        <f t="shared" si="3"/>
        <v>65</v>
      </c>
      <c r="C95" s="61">
        <f t="shared" ref="C95:C158" si="7">IF(B95&lt;=$D$10,IF($G$1008&gt;3,IF($G$1001=1,IF(B95&lt;=$G$9+IF(OR($G$1008=2,$G$1008=3),$D$10,0),IF(ISERR(PPMT($G$11/12,B95,$F$1012,-$F$30)),"",PPMT($G$11/12,B95,$F$1012,-$F$30)),IF(ISERR(PPMT($G$12/12,B95,$F$1012,-D1089)),"",PPMT($G$12/12,B95,$F$1012,-D1089))),IF(B95&lt;=$D$7,$F$30/($F$1012),"")),0),IF($G$1001=1,IF($G$1008=1,C1090,IF(B95&lt;=$G$9+IF(OR($G$1008=2,$G$1008=3),$D$10,0),IF(ISERR(PPMT($G$11/12,B95-$D$7+$F$1012,$D$7-$D$7+$F$1012,-$F$30)),"",PPMT($G$11/12,B95-$D$7+$F$1012,$D$7-$D$7+$F$1012,-$F$30)),IF(ISERR(PPMT($G$12/12,B95-$D$7+$F$1012,$D$7-$D$7+$F$1012,-D1089)),"",PPMT($G$12/12,B95-$D$7+$F$1012-$G$9,$D$7-$D$7+$F$1012-$G$9,-D1089)))),IF(B95&lt;=$D$7,$F$30/($F$1012),"")))</f>
        <v>416.87955181096487</v>
      </c>
      <c r="D95" s="61">
        <f t="shared" ref="D95:D158" si="8">IF(B95&lt;=$D$7,IF(B95&lt;=$D$7-$F$1013,0,IF($G$1001=1,IF(B95&lt;=$G$9+$D$7-$F$1013,IF(OR($G$1008&gt;3,$D$10=0),IF(ISERR(IPMT($G$11/12,B95-$D$7+$F$1013,$D$7-$D$7+$F$1013,-$F$30)),"",IPMT($G$11/12,B95-$D$7+$F$1013,$D$7-$D$7+$F$1013,-$F$30)),F94*$G$11/12),IF(OR($G$1008&gt;3,$D$10=0),IF(ISERR(IPMT($G$12/12,B95-$D$7+$F$1013-$G$9,$D$7-$D$7+$F$1013-$G$9,-D1089)),"",IPMT($G$12/12,B95-$D$7+$F$1013-$G$9,$D$7-$D$7+$F$1013-$G$9,-D1089)),F94*$G$12/12)),IF(B95&lt;=$G$9+$D$7-$F$1013,F94*$G$11/12,F94*$G$12/12))),"")</f>
        <v>1909.3290675977364</v>
      </c>
      <c r="E95" s="61">
        <f t="shared" si="4"/>
        <v>2326.2086194087015</v>
      </c>
      <c r="F95" s="61">
        <f t="shared" si="5"/>
        <v>327364.93462805776</v>
      </c>
      <c r="G95" s="62">
        <f t="shared" ref="G95:G158" si="9">IF(B95&lt;=$D$7,IF(AND(MOD(B95,12)=1,B95&gt;1),$F$30*$E$23+F94*$E$22+$E$24,0)+IF(AND($G$1008&gt;2,B95&lt;=$D$10),0,$E$18*F94+$E$19*$F$30+$E$20),"")</f>
        <v>0</v>
      </c>
      <c r="H95" s="83">
        <f t="shared" si="6"/>
        <v>2326.2086194087015</v>
      </c>
      <c r="I95" s="71"/>
    </row>
    <row r="96" spans="2:9">
      <c r="B96" s="42">
        <f t="shared" ref="B96:B159" si="10">IF(B95&gt;=$D$7, " ", B95+1)</f>
        <v>66</v>
      </c>
      <c r="C96" s="61">
        <f t="shared" si="7"/>
        <v>419.30787520026382</v>
      </c>
      <c r="D96" s="61">
        <f t="shared" si="8"/>
        <v>1906.9007442084371</v>
      </c>
      <c r="E96" s="61">
        <f t="shared" ref="E96:E159" si="11">IF(ISERR(D96+C96),"",D96+C96)</f>
        <v>2326.208619408701</v>
      </c>
      <c r="F96" s="61">
        <f t="shared" ref="F96:F159" si="12">IF(ISERR(F95-C96),"",F95-C96)</f>
        <v>326945.62675285747</v>
      </c>
      <c r="G96" s="62">
        <f t="shared" si="9"/>
        <v>0</v>
      </c>
      <c r="H96" s="83">
        <f t="shared" ref="H96:H159" si="13">IF(ISERR(E96+G96),"",E96+G96)</f>
        <v>2326.208619408701</v>
      </c>
      <c r="I96" s="71"/>
    </row>
    <row r="97" spans="2:9">
      <c r="B97" s="42">
        <f t="shared" si="10"/>
        <v>67</v>
      </c>
      <c r="C97" s="61">
        <f t="shared" si="7"/>
        <v>421.75034357330537</v>
      </c>
      <c r="D97" s="61">
        <f t="shared" si="8"/>
        <v>1904.4582758353959</v>
      </c>
      <c r="E97" s="61">
        <f t="shared" si="11"/>
        <v>2326.2086194087015</v>
      </c>
      <c r="F97" s="61">
        <f t="shared" si="12"/>
        <v>326523.87640928419</v>
      </c>
      <c r="G97" s="62">
        <f t="shared" si="9"/>
        <v>0</v>
      </c>
      <c r="H97" s="83">
        <f t="shared" si="13"/>
        <v>2326.2086194087015</v>
      </c>
      <c r="I97" s="71"/>
    </row>
    <row r="98" spans="2:9">
      <c r="B98" s="42">
        <f t="shared" si="10"/>
        <v>68</v>
      </c>
      <c r="C98" s="61">
        <f t="shared" si="7"/>
        <v>424.20703932461981</v>
      </c>
      <c r="D98" s="61">
        <f t="shared" si="8"/>
        <v>1902.0015800840811</v>
      </c>
      <c r="E98" s="61">
        <f t="shared" si="11"/>
        <v>2326.208619408701</v>
      </c>
      <c r="F98" s="61">
        <f t="shared" si="12"/>
        <v>326099.66936995956</v>
      </c>
      <c r="G98" s="62">
        <f t="shared" si="9"/>
        <v>0</v>
      </c>
      <c r="H98" s="83">
        <f t="shared" si="13"/>
        <v>2326.208619408701</v>
      </c>
      <c r="I98" s="71"/>
    </row>
    <row r="99" spans="2:9">
      <c r="B99" s="42">
        <f t="shared" si="10"/>
        <v>69</v>
      </c>
      <c r="C99" s="61">
        <f t="shared" si="7"/>
        <v>426.67804532868581</v>
      </c>
      <c r="D99" s="61">
        <f t="shared" si="8"/>
        <v>1899.5305740800156</v>
      </c>
      <c r="E99" s="61">
        <f t="shared" si="11"/>
        <v>2326.2086194087015</v>
      </c>
      <c r="F99" s="61">
        <f t="shared" si="12"/>
        <v>325672.99132463086</v>
      </c>
      <c r="G99" s="62">
        <f t="shared" si="9"/>
        <v>0</v>
      </c>
      <c r="H99" s="83">
        <f t="shared" si="13"/>
        <v>2326.2086194087015</v>
      </c>
      <c r="I99" s="71"/>
    </row>
    <row r="100" spans="2:9">
      <c r="B100" s="42">
        <f t="shared" si="10"/>
        <v>70</v>
      </c>
      <c r="C100" s="61">
        <f t="shared" si="7"/>
        <v>429.16344494272528</v>
      </c>
      <c r="D100" s="61">
        <f t="shared" si="8"/>
        <v>1897.0451744659758</v>
      </c>
      <c r="E100" s="61">
        <f t="shared" si="11"/>
        <v>2326.208619408701</v>
      </c>
      <c r="F100" s="61">
        <f t="shared" si="12"/>
        <v>325243.82787968812</v>
      </c>
      <c r="G100" s="62">
        <f t="shared" si="9"/>
        <v>0</v>
      </c>
      <c r="H100" s="83">
        <f t="shared" si="13"/>
        <v>2326.208619408701</v>
      </c>
      <c r="I100" s="71"/>
    </row>
    <row r="101" spans="2:9">
      <c r="B101" s="42">
        <f t="shared" si="10"/>
        <v>71</v>
      </c>
      <c r="C101" s="61">
        <f t="shared" si="7"/>
        <v>431.66332200951683</v>
      </c>
      <c r="D101" s="61">
        <f t="shared" si="8"/>
        <v>1894.5452973991842</v>
      </c>
      <c r="E101" s="61">
        <f t="shared" si="11"/>
        <v>2326.208619408701</v>
      </c>
      <c r="F101" s="61">
        <f t="shared" si="12"/>
        <v>324812.16455767862</v>
      </c>
      <c r="G101" s="62">
        <f t="shared" si="9"/>
        <v>0</v>
      </c>
      <c r="H101" s="83">
        <f t="shared" si="13"/>
        <v>2326.208619408701</v>
      </c>
      <c r="I101" s="71"/>
    </row>
    <row r="102" spans="2:9">
      <c r="B102" s="42">
        <f t="shared" si="10"/>
        <v>72</v>
      </c>
      <c r="C102" s="61">
        <f t="shared" si="7"/>
        <v>434.17776086022212</v>
      </c>
      <c r="D102" s="61">
        <f t="shared" si="8"/>
        <v>1892.030858548479</v>
      </c>
      <c r="E102" s="61">
        <f t="shared" si="11"/>
        <v>2326.208619408701</v>
      </c>
      <c r="F102" s="61">
        <f t="shared" si="12"/>
        <v>324377.98679681838</v>
      </c>
      <c r="G102" s="62">
        <f t="shared" si="9"/>
        <v>0</v>
      </c>
      <c r="H102" s="83">
        <f t="shared" si="13"/>
        <v>2326.208619408701</v>
      </c>
      <c r="I102" s="71"/>
    </row>
    <row r="103" spans="2:9">
      <c r="B103" s="42">
        <f t="shared" si="10"/>
        <v>73</v>
      </c>
      <c r="C103" s="61">
        <f t="shared" si="7"/>
        <v>436.70684631723287</v>
      </c>
      <c r="D103" s="61">
        <f t="shared" si="8"/>
        <v>1889.5017730914683</v>
      </c>
      <c r="E103" s="61">
        <f t="shared" si="11"/>
        <v>2326.208619408701</v>
      </c>
      <c r="F103" s="61">
        <f t="shared" si="12"/>
        <v>323941.27995050116</v>
      </c>
      <c r="G103" s="62">
        <f t="shared" si="9"/>
        <v>0</v>
      </c>
      <c r="H103" s="83">
        <f t="shared" si="13"/>
        <v>2326.208619408701</v>
      </c>
      <c r="I103" s="71"/>
    </row>
    <row r="104" spans="2:9">
      <c r="B104" s="42">
        <f t="shared" si="10"/>
        <v>74</v>
      </c>
      <c r="C104" s="61">
        <f t="shared" si="7"/>
        <v>439.25066369703086</v>
      </c>
      <c r="D104" s="61">
        <f t="shared" si="8"/>
        <v>1886.9579557116704</v>
      </c>
      <c r="E104" s="61">
        <f t="shared" si="11"/>
        <v>2326.2086194087015</v>
      </c>
      <c r="F104" s="61">
        <f t="shared" si="12"/>
        <v>323502.02928680414</v>
      </c>
      <c r="G104" s="62">
        <f t="shared" si="9"/>
        <v>0</v>
      </c>
      <c r="H104" s="83">
        <f t="shared" si="13"/>
        <v>2326.2086194087015</v>
      </c>
      <c r="I104" s="71"/>
    </row>
    <row r="105" spans="2:9">
      <c r="B105" s="42">
        <f t="shared" si="10"/>
        <v>75</v>
      </c>
      <c r="C105" s="61">
        <f t="shared" si="7"/>
        <v>441.80929881306599</v>
      </c>
      <c r="D105" s="61">
        <f t="shared" si="8"/>
        <v>1884.3993205956349</v>
      </c>
      <c r="E105" s="61">
        <f t="shared" si="11"/>
        <v>2326.208619408701</v>
      </c>
      <c r="F105" s="61">
        <f t="shared" si="12"/>
        <v>323060.21998799109</v>
      </c>
      <c r="G105" s="62">
        <f t="shared" si="9"/>
        <v>0</v>
      </c>
      <c r="H105" s="83">
        <f t="shared" si="13"/>
        <v>2326.208619408701</v>
      </c>
      <c r="I105" s="71"/>
    </row>
    <row r="106" spans="2:9">
      <c r="B106" s="42">
        <f t="shared" si="10"/>
        <v>76</v>
      </c>
      <c r="C106" s="61">
        <f t="shared" si="7"/>
        <v>444.38283797865211</v>
      </c>
      <c r="D106" s="61">
        <f t="shared" si="8"/>
        <v>1881.8257814300489</v>
      </c>
      <c r="E106" s="61">
        <f t="shared" si="11"/>
        <v>2326.208619408701</v>
      </c>
      <c r="F106" s="61">
        <f t="shared" si="12"/>
        <v>322615.83715001243</v>
      </c>
      <c r="G106" s="62">
        <f t="shared" si="9"/>
        <v>0</v>
      </c>
      <c r="H106" s="83">
        <f t="shared" si="13"/>
        <v>2326.208619408701</v>
      </c>
      <c r="I106" s="71"/>
    </row>
    <row r="107" spans="2:9">
      <c r="B107" s="42">
        <f t="shared" si="10"/>
        <v>77</v>
      </c>
      <c r="C107" s="61">
        <f t="shared" si="7"/>
        <v>446.97136800987784</v>
      </c>
      <c r="D107" s="61">
        <f t="shared" si="8"/>
        <v>1879.2372513988234</v>
      </c>
      <c r="E107" s="61">
        <f t="shared" si="11"/>
        <v>2326.2086194087015</v>
      </c>
      <c r="F107" s="61">
        <f t="shared" si="12"/>
        <v>322168.86578200257</v>
      </c>
      <c r="G107" s="62">
        <f t="shared" si="9"/>
        <v>0</v>
      </c>
      <c r="H107" s="83">
        <f t="shared" si="13"/>
        <v>2326.2086194087015</v>
      </c>
      <c r="I107" s="71"/>
    </row>
    <row r="108" spans="2:9">
      <c r="B108" s="42">
        <f t="shared" si="10"/>
        <v>78</v>
      </c>
      <c r="C108" s="61">
        <f t="shared" si="7"/>
        <v>449.57497622853532</v>
      </c>
      <c r="D108" s="61">
        <f t="shared" si="8"/>
        <v>1876.6336431801658</v>
      </c>
      <c r="E108" s="61">
        <f t="shared" si="11"/>
        <v>2326.208619408701</v>
      </c>
      <c r="F108" s="61">
        <f t="shared" si="12"/>
        <v>321719.29080577404</v>
      </c>
      <c r="G108" s="62">
        <f t="shared" si="9"/>
        <v>0</v>
      </c>
      <c r="H108" s="83">
        <f t="shared" si="13"/>
        <v>2326.208619408701</v>
      </c>
      <c r="I108" s="71"/>
    </row>
    <row r="109" spans="2:9">
      <c r="B109" s="42">
        <f t="shared" si="10"/>
        <v>79</v>
      </c>
      <c r="C109" s="61">
        <f t="shared" si="7"/>
        <v>452.1937504650665</v>
      </c>
      <c r="D109" s="61">
        <f t="shared" si="8"/>
        <v>1874.0148689436346</v>
      </c>
      <c r="E109" s="61">
        <f t="shared" si="11"/>
        <v>2326.208619408701</v>
      </c>
      <c r="F109" s="61">
        <f t="shared" si="12"/>
        <v>321267.09705530899</v>
      </c>
      <c r="G109" s="62">
        <f t="shared" si="9"/>
        <v>0</v>
      </c>
      <c r="H109" s="83">
        <f t="shared" si="13"/>
        <v>2326.208619408701</v>
      </c>
      <c r="I109" s="71"/>
    </row>
    <row r="110" spans="2:9">
      <c r="B110" s="42">
        <f t="shared" si="10"/>
        <v>80</v>
      </c>
      <c r="C110" s="61">
        <f t="shared" si="7"/>
        <v>454.82777906152563</v>
      </c>
      <c r="D110" s="61">
        <f t="shared" si="8"/>
        <v>1871.3808403471755</v>
      </c>
      <c r="E110" s="61">
        <f t="shared" si="11"/>
        <v>2326.208619408701</v>
      </c>
      <c r="F110" s="61">
        <f t="shared" si="12"/>
        <v>320812.26927624748</v>
      </c>
      <c r="G110" s="62">
        <f t="shared" si="9"/>
        <v>0</v>
      </c>
      <c r="H110" s="83">
        <f t="shared" si="13"/>
        <v>2326.208619408701</v>
      </c>
      <c r="I110" s="71"/>
    </row>
    <row r="111" spans="2:9">
      <c r="B111" s="42">
        <f t="shared" si="10"/>
        <v>81</v>
      </c>
      <c r="C111" s="61">
        <f t="shared" si="7"/>
        <v>457.4771508745589</v>
      </c>
      <c r="D111" s="61">
        <f t="shared" si="8"/>
        <v>1868.7314685341421</v>
      </c>
      <c r="E111" s="61">
        <f t="shared" si="11"/>
        <v>2326.208619408701</v>
      </c>
      <c r="F111" s="61">
        <f t="shared" si="12"/>
        <v>320354.79212537291</v>
      </c>
      <c r="G111" s="62">
        <f t="shared" si="9"/>
        <v>0</v>
      </c>
      <c r="H111" s="83">
        <f t="shared" si="13"/>
        <v>2326.208619408701</v>
      </c>
      <c r="I111" s="71"/>
    </row>
    <row r="112" spans="2:9">
      <c r="B112" s="42">
        <f t="shared" si="10"/>
        <v>82</v>
      </c>
      <c r="C112" s="61">
        <f t="shared" si="7"/>
        <v>460.14195527840332</v>
      </c>
      <c r="D112" s="61">
        <f t="shared" si="8"/>
        <v>1866.066664130298</v>
      </c>
      <c r="E112" s="61">
        <f t="shared" si="11"/>
        <v>2326.2086194087015</v>
      </c>
      <c r="F112" s="61">
        <f t="shared" si="12"/>
        <v>319894.65017009451</v>
      </c>
      <c r="G112" s="62">
        <f t="shared" si="9"/>
        <v>0</v>
      </c>
      <c r="H112" s="83">
        <f t="shared" si="13"/>
        <v>2326.2086194087015</v>
      </c>
      <c r="I112" s="71"/>
    </row>
    <row r="113" spans="2:9">
      <c r="B113" s="42">
        <f t="shared" si="10"/>
        <v>83</v>
      </c>
      <c r="C113" s="61">
        <f t="shared" si="7"/>
        <v>462.82228216789997</v>
      </c>
      <c r="D113" s="61">
        <f t="shared" si="8"/>
        <v>1863.3863372408009</v>
      </c>
      <c r="E113" s="61">
        <f t="shared" si="11"/>
        <v>2326.208619408701</v>
      </c>
      <c r="F113" s="61">
        <f t="shared" si="12"/>
        <v>319431.8278879266</v>
      </c>
      <c r="G113" s="62">
        <f t="shared" si="9"/>
        <v>0</v>
      </c>
      <c r="H113" s="83">
        <f t="shared" si="13"/>
        <v>2326.208619408701</v>
      </c>
      <c r="I113" s="71"/>
    </row>
    <row r="114" spans="2:9">
      <c r="B114" s="42">
        <f t="shared" si="10"/>
        <v>84</v>
      </c>
      <c r="C114" s="61">
        <f t="shared" si="7"/>
        <v>465.51822196152796</v>
      </c>
      <c r="D114" s="61">
        <f t="shared" si="8"/>
        <v>1860.6903974471732</v>
      </c>
      <c r="E114" s="61">
        <f t="shared" si="11"/>
        <v>2326.208619408701</v>
      </c>
      <c r="F114" s="61">
        <f t="shared" si="12"/>
        <v>318966.30966596509</v>
      </c>
      <c r="G114" s="62">
        <f t="shared" si="9"/>
        <v>0</v>
      </c>
      <c r="H114" s="83">
        <f t="shared" si="13"/>
        <v>2326.208619408701</v>
      </c>
      <c r="I114" s="71"/>
    </row>
    <row r="115" spans="2:9">
      <c r="B115" s="42">
        <f t="shared" si="10"/>
        <v>85</v>
      </c>
      <c r="C115" s="61">
        <f t="shared" si="7"/>
        <v>468.22986560445395</v>
      </c>
      <c r="D115" s="61">
        <f t="shared" si="8"/>
        <v>1857.9787538042472</v>
      </c>
      <c r="E115" s="61">
        <f t="shared" si="11"/>
        <v>2326.208619408701</v>
      </c>
      <c r="F115" s="61">
        <f t="shared" si="12"/>
        <v>318498.07980036066</v>
      </c>
      <c r="G115" s="62">
        <f t="shared" si="9"/>
        <v>0</v>
      </c>
      <c r="H115" s="83">
        <f t="shared" si="13"/>
        <v>2326.208619408701</v>
      </c>
      <c r="I115" s="71"/>
    </row>
    <row r="116" spans="2:9">
      <c r="B116" s="42">
        <f t="shared" si="10"/>
        <v>86</v>
      </c>
      <c r="C116" s="61">
        <f t="shared" si="7"/>
        <v>470.95730457159976</v>
      </c>
      <c r="D116" s="61">
        <f t="shared" si="8"/>
        <v>1855.2513148371013</v>
      </c>
      <c r="E116" s="61">
        <f t="shared" si="11"/>
        <v>2326.208619408701</v>
      </c>
      <c r="F116" s="61">
        <f t="shared" si="12"/>
        <v>318027.12249578908</v>
      </c>
      <c r="G116" s="62">
        <f t="shared" si="9"/>
        <v>0</v>
      </c>
      <c r="H116" s="83">
        <f t="shared" si="13"/>
        <v>2326.208619408701</v>
      </c>
      <c r="I116" s="71"/>
    </row>
    <row r="117" spans="2:9">
      <c r="B117" s="42">
        <f t="shared" si="10"/>
        <v>87</v>
      </c>
      <c r="C117" s="61">
        <f t="shared" si="7"/>
        <v>473.7006308707293</v>
      </c>
      <c r="D117" s="61">
        <f t="shared" si="8"/>
        <v>1852.5079885379719</v>
      </c>
      <c r="E117" s="61">
        <f t="shared" si="11"/>
        <v>2326.208619408701</v>
      </c>
      <c r="F117" s="61">
        <f t="shared" si="12"/>
        <v>317553.42186491837</v>
      </c>
      <c r="G117" s="62">
        <f t="shared" si="9"/>
        <v>0</v>
      </c>
      <c r="H117" s="83">
        <f t="shared" si="13"/>
        <v>2326.208619408701</v>
      </c>
      <c r="I117" s="71"/>
    </row>
    <row r="118" spans="2:9">
      <c r="B118" s="42">
        <f t="shared" si="10"/>
        <v>88</v>
      </c>
      <c r="C118" s="61">
        <f t="shared" si="7"/>
        <v>476.45993704555144</v>
      </c>
      <c r="D118" s="61">
        <f t="shared" si="8"/>
        <v>1849.7486823631496</v>
      </c>
      <c r="E118" s="61">
        <f t="shared" si="11"/>
        <v>2326.208619408701</v>
      </c>
      <c r="F118" s="61">
        <f t="shared" si="12"/>
        <v>317076.96192787285</v>
      </c>
      <c r="G118" s="62">
        <f t="shared" si="9"/>
        <v>0</v>
      </c>
      <c r="H118" s="83">
        <f t="shared" si="13"/>
        <v>2326.208619408701</v>
      </c>
      <c r="I118" s="71"/>
    </row>
    <row r="119" spans="2:9">
      <c r="B119" s="42">
        <f t="shared" si="10"/>
        <v>89</v>
      </c>
      <c r="C119" s="61">
        <f t="shared" si="7"/>
        <v>479.23531617884169</v>
      </c>
      <c r="D119" s="61">
        <f t="shared" si="8"/>
        <v>1846.9733032298595</v>
      </c>
      <c r="E119" s="61">
        <f t="shared" si="11"/>
        <v>2326.2086194087015</v>
      </c>
      <c r="F119" s="61">
        <f t="shared" si="12"/>
        <v>316597.72661169403</v>
      </c>
      <c r="G119" s="62">
        <f t="shared" si="9"/>
        <v>0</v>
      </c>
      <c r="H119" s="83">
        <f t="shared" si="13"/>
        <v>2326.2086194087015</v>
      </c>
      <c r="I119" s="71"/>
    </row>
    <row r="120" spans="2:9">
      <c r="B120" s="42">
        <f t="shared" si="10"/>
        <v>90</v>
      </c>
      <c r="C120" s="61">
        <f t="shared" si="7"/>
        <v>482.02686189558341</v>
      </c>
      <c r="D120" s="61">
        <f t="shared" si="8"/>
        <v>1844.1817575131179</v>
      </c>
      <c r="E120" s="61">
        <f t="shared" si="11"/>
        <v>2326.2086194087015</v>
      </c>
      <c r="F120" s="61">
        <f t="shared" si="12"/>
        <v>316115.69974979846</v>
      </c>
      <c r="G120" s="62">
        <f t="shared" si="9"/>
        <v>0</v>
      </c>
      <c r="H120" s="83">
        <f t="shared" si="13"/>
        <v>2326.2086194087015</v>
      </c>
      <c r="I120" s="71"/>
    </row>
    <row r="121" spans="2:9">
      <c r="B121" s="42">
        <f t="shared" si="10"/>
        <v>91</v>
      </c>
      <c r="C121" s="61">
        <f t="shared" si="7"/>
        <v>484.83466836612524</v>
      </c>
      <c r="D121" s="61">
        <f t="shared" si="8"/>
        <v>1841.3739510425758</v>
      </c>
      <c r="E121" s="61">
        <f t="shared" si="11"/>
        <v>2326.208619408701</v>
      </c>
      <c r="F121" s="61">
        <f t="shared" si="12"/>
        <v>315630.86508143233</v>
      </c>
      <c r="G121" s="62">
        <f t="shared" si="9"/>
        <v>0</v>
      </c>
      <c r="H121" s="83">
        <f t="shared" si="13"/>
        <v>2326.208619408701</v>
      </c>
      <c r="I121" s="71"/>
    </row>
    <row r="122" spans="2:9">
      <c r="B122" s="42">
        <f t="shared" si="10"/>
        <v>92</v>
      </c>
      <c r="C122" s="61">
        <f t="shared" si="7"/>
        <v>487.65883030935788</v>
      </c>
      <c r="D122" s="61">
        <f t="shared" si="8"/>
        <v>1838.5497890993431</v>
      </c>
      <c r="E122" s="61">
        <f t="shared" si="11"/>
        <v>2326.208619408701</v>
      </c>
      <c r="F122" s="61">
        <f t="shared" si="12"/>
        <v>315143.20625112299</v>
      </c>
      <c r="G122" s="62">
        <f t="shared" si="9"/>
        <v>0</v>
      </c>
      <c r="H122" s="83">
        <f t="shared" si="13"/>
        <v>2326.208619408701</v>
      </c>
      <c r="I122" s="71"/>
    </row>
    <row r="123" spans="2:9">
      <c r="B123" s="42">
        <f t="shared" si="10"/>
        <v>93</v>
      </c>
      <c r="C123" s="61">
        <f t="shared" si="7"/>
        <v>490.49944299590999</v>
      </c>
      <c r="D123" s="61">
        <f t="shared" si="8"/>
        <v>1835.7091764127911</v>
      </c>
      <c r="E123" s="61">
        <f t="shared" si="11"/>
        <v>2326.208619408701</v>
      </c>
      <c r="F123" s="61">
        <f t="shared" si="12"/>
        <v>314652.70680812706</v>
      </c>
      <c r="G123" s="62">
        <f t="shared" si="9"/>
        <v>0</v>
      </c>
      <c r="H123" s="83">
        <f t="shared" si="13"/>
        <v>2326.208619408701</v>
      </c>
      <c r="I123" s="71"/>
    </row>
    <row r="124" spans="2:9">
      <c r="B124" s="42">
        <f t="shared" si="10"/>
        <v>94</v>
      </c>
      <c r="C124" s="61">
        <f t="shared" si="7"/>
        <v>493.35660225136115</v>
      </c>
      <c r="D124" s="61">
        <f t="shared" si="8"/>
        <v>1832.8520171573402</v>
      </c>
      <c r="E124" s="61">
        <f t="shared" si="11"/>
        <v>2326.2086194087015</v>
      </c>
      <c r="F124" s="61">
        <f t="shared" si="12"/>
        <v>314159.3502058757</v>
      </c>
      <c r="G124" s="62">
        <f t="shared" si="9"/>
        <v>0</v>
      </c>
      <c r="H124" s="83">
        <f t="shared" si="13"/>
        <v>2326.2086194087015</v>
      </c>
      <c r="I124" s="71"/>
    </row>
    <row r="125" spans="2:9">
      <c r="B125" s="42">
        <f t="shared" si="10"/>
        <v>95</v>
      </c>
      <c r="C125" s="61">
        <f t="shared" si="7"/>
        <v>496.23040445947527</v>
      </c>
      <c r="D125" s="61">
        <f t="shared" si="8"/>
        <v>1829.978214949226</v>
      </c>
      <c r="E125" s="61">
        <f t="shared" si="11"/>
        <v>2326.2086194087015</v>
      </c>
      <c r="F125" s="61">
        <f t="shared" si="12"/>
        <v>313663.11980141624</v>
      </c>
      <c r="G125" s="62">
        <f t="shared" si="9"/>
        <v>0</v>
      </c>
      <c r="H125" s="83">
        <f t="shared" si="13"/>
        <v>2326.2086194087015</v>
      </c>
      <c r="I125" s="71"/>
    </row>
    <row r="126" spans="2:9">
      <c r="B126" s="42">
        <f t="shared" si="10"/>
        <v>96</v>
      </c>
      <c r="C126" s="61">
        <f t="shared" si="7"/>
        <v>499.12094656545173</v>
      </c>
      <c r="D126" s="61">
        <f t="shared" si="8"/>
        <v>1827.0876728432493</v>
      </c>
      <c r="E126" s="61">
        <f t="shared" si="11"/>
        <v>2326.208619408701</v>
      </c>
      <c r="F126" s="61">
        <f t="shared" si="12"/>
        <v>313163.99885485077</v>
      </c>
      <c r="G126" s="62">
        <f t="shared" si="9"/>
        <v>0</v>
      </c>
      <c r="H126" s="83">
        <f t="shared" si="13"/>
        <v>2326.208619408701</v>
      </c>
      <c r="I126" s="71"/>
    </row>
    <row r="127" spans="2:9">
      <c r="B127" s="42">
        <f t="shared" si="10"/>
        <v>97</v>
      </c>
      <c r="C127" s="61">
        <f t="shared" si="7"/>
        <v>502.02832607919549</v>
      </c>
      <c r="D127" s="61">
        <f t="shared" si="8"/>
        <v>1824.1802933295057</v>
      </c>
      <c r="E127" s="61">
        <f t="shared" si="11"/>
        <v>2326.2086194087015</v>
      </c>
      <c r="F127" s="61">
        <f t="shared" si="12"/>
        <v>312661.97052877158</v>
      </c>
      <c r="G127" s="62">
        <f t="shared" si="9"/>
        <v>0</v>
      </c>
      <c r="H127" s="83">
        <f t="shared" si="13"/>
        <v>2326.2086194087015</v>
      </c>
      <c r="I127" s="71"/>
    </row>
    <row r="128" spans="2:9">
      <c r="B128" s="42">
        <f t="shared" si="10"/>
        <v>98</v>
      </c>
      <c r="C128" s="61">
        <f t="shared" si="7"/>
        <v>504.95264107860669</v>
      </c>
      <c r="D128" s="61">
        <f t="shared" si="8"/>
        <v>1821.2559783300944</v>
      </c>
      <c r="E128" s="61">
        <f t="shared" si="11"/>
        <v>2326.208619408701</v>
      </c>
      <c r="F128" s="61">
        <f t="shared" si="12"/>
        <v>312157.01788769296</v>
      </c>
      <c r="G128" s="62">
        <f t="shared" si="9"/>
        <v>0</v>
      </c>
      <c r="H128" s="83">
        <f t="shared" si="13"/>
        <v>2326.208619408701</v>
      </c>
      <c r="I128" s="71"/>
    </row>
    <row r="129" spans="2:9">
      <c r="B129" s="42">
        <f t="shared" si="10"/>
        <v>99</v>
      </c>
      <c r="C129" s="61">
        <f t="shared" si="7"/>
        <v>507.89399021288978</v>
      </c>
      <c r="D129" s="61">
        <f t="shared" si="8"/>
        <v>1818.3146291958112</v>
      </c>
      <c r="E129" s="61">
        <f t="shared" si="11"/>
        <v>2326.208619408701</v>
      </c>
      <c r="F129" s="61">
        <f t="shared" si="12"/>
        <v>311649.12389748008</v>
      </c>
      <c r="G129" s="62">
        <f t="shared" si="9"/>
        <v>0</v>
      </c>
      <c r="H129" s="83">
        <f t="shared" si="13"/>
        <v>2326.208619408701</v>
      </c>
      <c r="I129" s="71"/>
    </row>
    <row r="130" spans="2:9">
      <c r="B130" s="42">
        <f t="shared" si="10"/>
        <v>100</v>
      </c>
      <c r="C130" s="61">
        <f t="shared" si="7"/>
        <v>510.85247270587973</v>
      </c>
      <c r="D130" s="61">
        <f t="shared" si="8"/>
        <v>1815.3561467028217</v>
      </c>
      <c r="E130" s="61">
        <f t="shared" si="11"/>
        <v>2326.2086194087015</v>
      </c>
      <c r="F130" s="61">
        <f t="shared" si="12"/>
        <v>311138.2714247742</v>
      </c>
      <c r="G130" s="62">
        <f t="shared" si="9"/>
        <v>0</v>
      </c>
      <c r="H130" s="83">
        <f t="shared" si="13"/>
        <v>2326.2086194087015</v>
      </c>
      <c r="I130" s="71"/>
    </row>
    <row r="131" spans="2:9">
      <c r="B131" s="42">
        <f t="shared" si="10"/>
        <v>101</v>
      </c>
      <c r="C131" s="61">
        <f t="shared" si="7"/>
        <v>513.82818835939156</v>
      </c>
      <c r="D131" s="61">
        <f t="shared" si="8"/>
        <v>1812.3804310493094</v>
      </c>
      <c r="E131" s="61">
        <f t="shared" si="11"/>
        <v>2326.208619408701</v>
      </c>
      <c r="F131" s="61">
        <f t="shared" si="12"/>
        <v>310624.44323641481</v>
      </c>
      <c r="G131" s="62">
        <f t="shared" si="9"/>
        <v>0</v>
      </c>
      <c r="H131" s="83">
        <f t="shared" si="13"/>
        <v>2326.208619408701</v>
      </c>
      <c r="I131" s="71"/>
    </row>
    <row r="132" spans="2:9">
      <c r="B132" s="42">
        <f t="shared" si="10"/>
        <v>102</v>
      </c>
      <c r="C132" s="61">
        <f t="shared" si="7"/>
        <v>516.82123755658495</v>
      </c>
      <c r="D132" s="61">
        <f t="shared" si="8"/>
        <v>1809.3873818521163</v>
      </c>
      <c r="E132" s="61">
        <f t="shared" si="11"/>
        <v>2326.2086194087015</v>
      </c>
      <c r="F132" s="61">
        <f t="shared" si="12"/>
        <v>310107.62199885823</v>
      </c>
      <c r="G132" s="62">
        <f t="shared" si="9"/>
        <v>0</v>
      </c>
      <c r="H132" s="83">
        <f t="shared" si="13"/>
        <v>2326.2086194087015</v>
      </c>
      <c r="I132" s="71"/>
    </row>
    <row r="133" spans="2:9">
      <c r="B133" s="42">
        <f t="shared" si="10"/>
        <v>103</v>
      </c>
      <c r="C133" s="61">
        <f t="shared" si="7"/>
        <v>519.83172126535214</v>
      </c>
      <c r="D133" s="61">
        <f t="shared" si="8"/>
        <v>1806.3768981433493</v>
      </c>
      <c r="E133" s="61">
        <f t="shared" si="11"/>
        <v>2326.2086194087015</v>
      </c>
      <c r="F133" s="61">
        <f t="shared" si="12"/>
        <v>309587.7902775929</v>
      </c>
      <c r="G133" s="62">
        <f t="shared" si="9"/>
        <v>0</v>
      </c>
      <c r="H133" s="83">
        <f t="shared" si="13"/>
        <v>2326.2086194087015</v>
      </c>
      <c r="I133" s="71"/>
    </row>
    <row r="134" spans="2:9">
      <c r="B134" s="42">
        <f t="shared" si="10"/>
        <v>104</v>
      </c>
      <c r="C134" s="61">
        <f t="shared" si="7"/>
        <v>522.85974104172283</v>
      </c>
      <c r="D134" s="61">
        <f t="shared" si="8"/>
        <v>1803.3488783669784</v>
      </c>
      <c r="E134" s="61">
        <f t="shared" si="11"/>
        <v>2326.2086194087015</v>
      </c>
      <c r="F134" s="61">
        <f t="shared" si="12"/>
        <v>309064.93053655117</v>
      </c>
      <c r="G134" s="62">
        <f t="shared" si="9"/>
        <v>0</v>
      </c>
      <c r="H134" s="83">
        <f t="shared" si="13"/>
        <v>2326.2086194087015</v>
      </c>
      <c r="I134" s="71"/>
    </row>
    <row r="135" spans="2:9">
      <c r="B135" s="42">
        <f t="shared" si="10"/>
        <v>105</v>
      </c>
      <c r="C135" s="61">
        <f t="shared" si="7"/>
        <v>525.90539903329079</v>
      </c>
      <c r="D135" s="61">
        <f t="shared" si="8"/>
        <v>1800.3032203754103</v>
      </c>
      <c r="E135" s="61">
        <f t="shared" si="11"/>
        <v>2326.208619408701</v>
      </c>
      <c r="F135" s="61">
        <f t="shared" si="12"/>
        <v>308539.02513751789</v>
      </c>
      <c r="G135" s="62">
        <f t="shared" si="9"/>
        <v>0</v>
      </c>
      <c r="H135" s="83">
        <f t="shared" si="13"/>
        <v>2326.208619408701</v>
      </c>
      <c r="I135" s="71"/>
    </row>
    <row r="136" spans="2:9">
      <c r="B136" s="42">
        <f t="shared" si="10"/>
        <v>106</v>
      </c>
      <c r="C136" s="61">
        <f t="shared" si="7"/>
        <v>528.96879798265968</v>
      </c>
      <c r="D136" s="61">
        <f t="shared" si="8"/>
        <v>1797.2398214260415</v>
      </c>
      <c r="E136" s="61">
        <f t="shared" si="11"/>
        <v>2326.2086194087015</v>
      </c>
      <c r="F136" s="61">
        <f t="shared" si="12"/>
        <v>308010.05633953522</v>
      </c>
      <c r="G136" s="62">
        <f t="shared" si="9"/>
        <v>0</v>
      </c>
      <c r="H136" s="83">
        <f t="shared" si="13"/>
        <v>2326.2086194087015</v>
      </c>
      <c r="I136" s="71"/>
    </row>
    <row r="137" spans="2:9">
      <c r="B137" s="42">
        <f t="shared" si="10"/>
        <v>107</v>
      </c>
      <c r="C137" s="61">
        <f t="shared" si="7"/>
        <v>532.05004123090873</v>
      </c>
      <c r="D137" s="61">
        <f t="shared" si="8"/>
        <v>1794.1585781777924</v>
      </c>
      <c r="E137" s="61">
        <f t="shared" si="11"/>
        <v>2326.208619408701</v>
      </c>
      <c r="F137" s="61">
        <f t="shared" si="12"/>
        <v>307478.0062983043</v>
      </c>
      <c r="G137" s="62">
        <f t="shared" si="9"/>
        <v>0</v>
      </c>
      <c r="H137" s="83">
        <f t="shared" si="13"/>
        <v>2326.208619408701</v>
      </c>
      <c r="I137" s="71"/>
    </row>
    <row r="138" spans="2:9">
      <c r="B138" s="42">
        <f t="shared" si="10"/>
        <v>108</v>
      </c>
      <c r="C138" s="61">
        <f t="shared" si="7"/>
        <v>535.14923272107876</v>
      </c>
      <c r="D138" s="61">
        <f t="shared" si="8"/>
        <v>1791.0593866876227</v>
      </c>
      <c r="E138" s="61">
        <f t="shared" si="11"/>
        <v>2326.2086194087015</v>
      </c>
      <c r="F138" s="61">
        <f t="shared" si="12"/>
        <v>306942.85706558323</v>
      </c>
      <c r="G138" s="62">
        <f t="shared" si="9"/>
        <v>0</v>
      </c>
      <c r="H138" s="83">
        <f t="shared" si="13"/>
        <v>2326.2086194087015</v>
      </c>
      <c r="I138" s="71"/>
    </row>
    <row r="139" spans="2:9">
      <c r="B139" s="42">
        <f t="shared" si="10"/>
        <v>109</v>
      </c>
      <c r="C139" s="61">
        <f t="shared" si="7"/>
        <v>538.26647700167905</v>
      </c>
      <c r="D139" s="61">
        <f t="shared" si="8"/>
        <v>1787.9421424070224</v>
      </c>
      <c r="E139" s="61">
        <f t="shared" si="11"/>
        <v>2326.2086194087015</v>
      </c>
      <c r="F139" s="61">
        <f t="shared" si="12"/>
        <v>306404.59058858157</v>
      </c>
      <c r="G139" s="62">
        <f t="shared" si="9"/>
        <v>0</v>
      </c>
      <c r="H139" s="83">
        <f t="shared" si="13"/>
        <v>2326.2086194087015</v>
      </c>
      <c r="I139" s="71"/>
    </row>
    <row r="140" spans="2:9">
      <c r="B140" s="42">
        <f t="shared" si="10"/>
        <v>110</v>
      </c>
      <c r="C140" s="61">
        <f t="shared" si="7"/>
        <v>541.40187923021381</v>
      </c>
      <c r="D140" s="61">
        <f t="shared" si="8"/>
        <v>1784.8067401784872</v>
      </c>
      <c r="E140" s="61">
        <f t="shared" si="11"/>
        <v>2326.208619408701</v>
      </c>
      <c r="F140" s="61">
        <f t="shared" si="12"/>
        <v>305863.18870935135</v>
      </c>
      <c r="G140" s="62">
        <f t="shared" si="9"/>
        <v>0</v>
      </c>
      <c r="H140" s="83">
        <f t="shared" si="13"/>
        <v>2326.208619408701</v>
      </c>
      <c r="I140" s="71"/>
    </row>
    <row r="141" spans="2:9">
      <c r="B141" s="42">
        <f t="shared" si="10"/>
        <v>111</v>
      </c>
      <c r="C141" s="61">
        <f t="shared" si="7"/>
        <v>544.55554517672977</v>
      </c>
      <c r="D141" s="61">
        <f t="shared" si="8"/>
        <v>1781.6530742319715</v>
      </c>
      <c r="E141" s="61">
        <f t="shared" si="11"/>
        <v>2326.2086194087015</v>
      </c>
      <c r="F141" s="61">
        <f t="shared" si="12"/>
        <v>305318.63316417462</v>
      </c>
      <c r="G141" s="62">
        <f t="shared" si="9"/>
        <v>0</v>
      </c>
      <c r="H141" s="83">
        <f t="shared" si="13"/>
        <v>2326.2086194087015</v>
      </c>
      <c r="I141" s="71"/>
    </row>
    <row r="142" spans="2:9">
      <c r="B142" s="42">
        <f t="shared" si="10"/>
        <v>112</v>
      </c>
      <c r="C142" s="61">
        <f t="shared" si="7"/>
        <v>547.72758122738435</v>
      </c>
      <c r="D142" s="61">
        <f t="shared" si="8"/>
        <v>1778.481038181317</v>
      </c>
      <c r="E142" s="61">
        <f t="shared" si="11"/>
        <v>2326.2086194087015</v>
      </c>
      <c r="F142" s="61">
        <f t="shared" si="12"/>
        <v>304770.90558294725</v>
      </c>
      <c r="G142" s="62">
        <f t="shared" si="9"/>
        <v>0</v>
      </c>
      <c r="H142" s="83">
        <f t="shared" si="13"/>
        <v>2326.2086194087015</v>
      </c>
      <c r="I142" s="71"/>
    </row>
    <row r="143" spans="2:9">
      <c r="B143" s="42">
        <f t="shared" si="10"/>
        <v>113</v>
      </c>
      <c r="C143" s="61">
        <f t="shared" si="7"/>
        <v>550.91809438803386</v>
      </c>
      <c r="D143" s="61">
        <f t="shared" si="8"/>
        <v>1775.2905250206675</v>
      </c>
      <c r="E143" s="61">
        <f t="shared" si="11"/>
        <v>2326.2086194087015</v>
      </c>
      <c r="F143" s="61">
        <f t="shared" si="12"/>
        <v>304219.98748855921</v>
      </c>
      <c r="G143" s="62">
        <f t="shared" si="9"/>
        <v>0</v>
      </c>
      <c r="H143" s="83">
        <f t="shared" si="13"/>
        <v>2326.2086194087015</v>
      </c>
      <c r="I143" s="71"/>
    </row>
    <row r="144" spans="2:9">
      <c r="B144" s="42">
        <f t="shared" si="10"/>
        <v>114</v>
      </c>
      <c r="C144" s="61">
        <f t="shared" si="7"/>
        <v>554.12719228784408</v>
      </c>
      <c r="D144" s="61">
        <f t="shared" si="8"/>
        <v>1772.0814271208569</v>
      </c>
      <c r="E144" s="61">
        <f t="shared" si="11"/>
        <v>2326.208619408701</v>
      </c>
      <c r="F144" s="61">
        <f t="shared" si="12"/>
        <v>303665.86029627139</v>
      </c>
      <c r="G144" s="62">
        <f t="shared" si="9"/>
        <v>0</v>
      </c>
      <c r="H144" s="83">
        <f t="shared" si="13"/>
        <v>2326.208619408701</v>
      </c>
      <c r="I144" s="71"/>
    </row>
    <row r="145" spans="2:9">
      <c r="B145" s="42">
        <f t="shared" si="10"/>
        <v>115</v>
      </c>
      <c r="C145" s="61">
        <f t="shared" si="7"/>
        <v>557.35498318292082</v>
      </c>
      <c r="D145" s="61">
        <f t="shared" si="8"/>
        <v>1768.8536362257803</v>
      </c>
      <c r="E145" s="61">
        <f t="shared" si="11"/>
        <v>2326.208619408701</v>
      </c>
      <c r="F145" s="61">
        <f t="shared" si="12"/>
        <v>303108.50531308848</v>
      </c>
      <c r="G145" s="62">
        <f t="shared" si="9"/>
        <v>0</v>
      </c>
      <c r="H145" s="83">
        <f t="shared" si="13"/>
        <v>2326.208619408701</v>
      </c>
      <c r="I145" s="71"/>
    </row>
    <row r="146" spans="2:9">
      <c r="B146" s="42">
        <f t="shared" si="10"/>
        <v>116</v>
      </c>
      <c r="C146" s="61">
        <f t="shared" si="7"/>
        <v>560.60157595996122</v>
      </c>
      <c r="D146" s="61">
        <f t="shared" si="8"/>
        <v>1765.6070434487399</v>
      </c>
      <c r="E146" s="61">
        <f t="shared" si="11"/>
        <v>2326.208619408701</v>
      </c>
      <c r="F146" s="61">
        <f t="shared" si="12"/>
        <v>302547.90373712854</v>
      </c>
      <c r="G146" s="62">
        <f t="shared" si="9"/>
        <v>0</v>
      </c>
      <c r="H146" s="83">
        <f t="shared" si="13"/>
        <v>2326.208619408701</v>
      </c>
      <c r="I146" s="71"/>
    </row>
    <row r="147" spans="2:9">
      <c r="B147" s="42">
        <f t="shared" si="10"/>
        <v>117</v>
      </c>
      <c r="C147" s="61">
        <f t="shared" si="7"/>
        <v>563.86708013992791</v>
      </c>
      <c r="D147" s="61">
        <f t="shared" si="8"/>
        <v>1762.3415392687732</v>
      </c>
      <c r="E147" s="61">
        <f t="shared" si="11"/>
        <v>2326.208619408701</v>
      </c>
      <c r="F147" s="61">
        <f t="shared" si="12"/>
        <v>301984.03665698861</v>
      </c>
      <c r="G147" s="62">
        <f t="shared" si="9"/>
        <v>0</v>
      </c>
      <c r="H147" s="83">
        <f t="shared" si="13"/>
        <v>2326.208619408701</v>
      </c>
      <c r="I147" s="71"/>
    </row>
    <row r="148" spans="2:9">
      <c r="B148" s="42">
        <f t="shared" si="10"/>
        <v>118</v>
      </c>
      <c r="C148" s="61">
        <f t="shared" si="7"/>
        <v>567.15160588174319</v>
      </c>
      <c r="D148" s="61">
        <f t="shared" si="8"/>
        <v>1759.0570135269581</v>
      </c>
      <c r="E148" s="61">
        <f t="shared" si="11"/>
        <v>2326.2086194087015</v>
      </c>
      <c r="F148" s="61">
        <f t="shared" si="12"/>
        <v>301416.88505110686</v>
      </c>
      <c r="G148" s="62">
        <f t="shared" si="9"/>
        <v>0</v>
      </c>
      <c r="H148" s="83">
        <f t="shared" si="13"/>
        <v>2326.2086194087015</v>
      </c>
      <c r="I148" s="71"/>
    </row>
    <row r="149" spans="2:9">
      <c r="B149" s="42">
        <f t="shared" si="10"/>
        <v>119</v>
      </c>
      <c r="C149" s="61">
        <f t="shared" si="7"/>
        <v>570.45526398600418</v>
      </c>
      <c r="D149" s="61">
        <f t="shared" si="8"/>
        <v>1755.7533554226968</v>
      </c>
      <c r="E149" s="61">
        <f t="shared" si="11"/>
        <v>2326.208619408701</v>
      </c>
      <c r="F149" s="61">
        <f t="shared" si="12"/>
        <v>300846.42978712084</v>
      </c>
      <c r="G149" s="62">
        <f t="shared" si="9"/>
        <v>0</v>
      </c>
      <c r="H149" s="83">
        <f t="shared" si="13"/>
        <v>2326.208619408701</v>
      </c>
      <c r="I149" s="71"/>
    </row>
    <row r="150" spans="2:9">
      <c r="B150" s="42">
        <f t="shared" si="10"/>
        <v>120</v>
      </c>
      <c r="C150" s="61">
        <f t="shared" si="7"/>
        <v>573.77816589872282</v>
      </c>
      <c r="D150" s="61">
        <f t="shared" si="8"/>
        <v>1752.4304535099784</v>
      </c>
      <c r="E150" s="61">
        <f t="shared" si="11"/>
        <v>2326.2086194087015</v>
      </c>
      <c r="F150" s="61">
        <f t="shared" si="12"/>
        <v>300272.65162122209</v>
      </c>
      <c r="G150" s="62">
        <f t="shared" si="9"/>
        <v>0</v>
      </c>
      <c r="H150" s="83">
        <f t="shared" si="13"/>
        <v>2326.2086194087015</v>
      </c>
      <c r="I150" s="71"/>
    </row>
    <row r="151" spans="2:9">
      <c r="B151" s="42">
        <f t="shared" si="10"/>
        <v>121</v>
      </c>
      <c r="C151" s="61">
        <f t="shared" si="7"/>
        <v>577.12042371508278</v>
      </c>
      <c r="D151" s="61">
        <f t="shared" si="8"/>
        <v>1749.0881956936184</v>
      </c>
      <c r="E151" s="61">
        <f t="shared" si="11"/>
        <v>2326.2086194087015</v>
      </c>
      <c r="F151" s="61">
        <f t="shared" si="12"/>
        <v>299695.53119750699</v>
      </c>
      <c r="G151" s="62">
        <f t="shared" si="9"/>
        <v>0</v>
      </c>
      <c r="H151" s="83">
        <f t="shared" si="13"/>
        <v>2326.2086194087015</v>
      </c>
      <c r="I151" s="71"/>
    </row>
    <row r="152" spans="2:9">
      <c r="B152" s="42">
        <f t="shared" si="10"/>
        <v>122</v>
      </c>
      <c r="C152" s="61">
        <f t="shared" si="7"/>
        <v>580.4821501832231</v>
      </c>
      <c r="D152" s="61">
        <f t="shared" si="8"/>
        <v>1745.726469225478</v>
      </c>
      <c r="E152" s="61">
        <f t="shared" si="11"/>
        <v>2326.208619408701</v>
      </c>
      <c r="F152" s="61">
        <f t="shared" si="12"/>
        <v>299115.04904732376</v>
      </c>
      <c r="G152" s="62">
        <f t="shared" si="9"/>
        <v>0</v>
      </c>
      <c r="H152" s="83">
        <f t="shared" si="13"/>
        <v>2326.208619408701</v>
      </c>
      <c r="I152" s="71"/>
    </row>
    <row r="153" spans="2:9">
      <c r="B153" s="42">
        <f t="shared" si="10"/>
        <v>123</v>
      </c>
      <c r="C153" s="61">
        <f t="shared" si="7"/>
        <v>583.86345870804053</v>
      </c>
      <c r="D153" s="61">
        <f t="shared" si="8"/>
        <v>1742.3451607006607</v>
      </c>
      <c r="E153" s="61">
        <f t="shared" si="11"/>
        <v>2326.2086194087015</v>
      </c>
      <c r="F153" s="61">
        <f t="shared" si="12"/>
        <v>298531.18558861571</v>
      </c>
      <c r="G153" s="62">
        <f t="shared" si="9"/>
        <v>0</v>
      </c>
      <c r="H153" s="83">
        <f t="shared" si="13"/>
        <v>2326.2086194087015</v>
      </c>
      <c r="I153" s="71"/>
    </row>
    <row r="154" spans="2:9">
      <c r="B154" s="42">
        <f t="shared" si="10"/>
        <v>124</v>
      </c>
      <c r="C154" s="61">
        <f t="shared" si="7"/>
        <v>587.26446335501475</v>
      </c>
      <c r="D154" s="61">
        <f t="shared" si="8"/>
        <v>1738.9441560536866</v>
      </c>
      <c r="E154" s="61">
        <f t="shared" si="11"/>
        <v>2326.2086194087015</v>
      </c>
      <c r="F154" s="61">
        <f t="shared" si="12"/>
        <v>297943.92112526071</v>
      </c>
      <c r="G154" s="62">
        <f t="shared" si="9"/>
        <v>0</v>
      </c>
      <c r="H154" s="83">
        <f t="shared" si="13"/>
        <v>2326.2086194087015</v>
      </c>
      <c r="I154" s="71"/>
    </row>
    <row r="155" spans="2:9">
      <c r="B155" s="42">
        <f t="shared" si="10"/>
        <v>125</v>
      </c>
      <c r="C155" s="61">
        <f t="shared" si="7"/>
        <v>590.68527885405774</v>
      </c>
      <c r="D155" s="61">
        <f t="shared" si="8"/>
        <v>1735.5233405546437</v>
      </c>
      <c r="E155" s="61">
        <f t="shared" si="11"/>
        <v>2326.2086194087015</v>
      </c>
      <c r="F155" s="61">
        <f t="shared" si="12"/>
        <v>297353.23584640666</v>
      </c>
      <c r="G155" s="62">
        <f t="shared" si="9"/>
        <v>0</v>
      </c>
      <c r="H155" s="83">
        <f t="shared" si="13"/>
        <v>2326.2086194087015</v>
      </c>
      <c r="I155" s="71"/>
    </row>
    <row r="156" spans="2:9">
      <c r="B156" s="42">
        <f t="shared" si="10"/>
        <v>126</v>
      </c>
      <c r="C156" s="61">
        <f t="shared" si="7"/>
        <v>594.1260206033827</v>
      </c>
      <c r="D156" s="61">
        <f t="shared" si="8"/>
        <v>1732.0825988053186</v>
      </c>
      <c r="E156" s="61">
        <f t="shared" si="11"/>
        <v>2326.2086194087015</v>
      </c>
      <c r="F156" s="61">
        <f t="shared" si="12"/>
        <v>296759.10982580326</v>
      </c>
      <c r="G156" s="62">
        <f t="shared" si="9"/>
        <v>0</v>
      </c>
      <c r="H156" s="83">
        <f t="shared" si="13"/>
        <v>2326.2086194087015</v>
      </c>
      <c r="I156" s="71"/>
    </row>
    <row r="157" spans="2:9">
      <c r="B157" s="42">
        <f t="shared" si="10"/>
        <v>127</v>
      </c>
      <c r="C157" s="61">
        <f t="shared" si="7"/>
        <v>597.5868046733973</v>
      </c>
      <c r="D157" s="61">
        <f t="shared" si="8"/>
        <v>1728.6218147353038</v>
      </c>
      <c r="E157" s="61">
        <f t="shared" si="11"/>
        <v>2326.208619408701</v>
      </c>
      <c r="F157" s="61">
        <f t="shared" si="12"/>
        <v>296161.52302112983</v>
      </c>
      <c r="G157" s="62">
        <f t="shared" si="9"/>
        <v>0</v>
      </c>
      <c r="H157" s="83">
        <f t="shared" si="13"/>
        <v>2326.208619408701</v>
      </c>
      <c r="I157" s="71"/>
    </row>
    <row r="158" spans="2:9">
      <c r="B158" s="42">
        <f t="shared" si="10"/>
        <v>128</v>
      </c>
      <c r="C158" s="61">
        <f t="shared" si="7"/>
        <v>601.06774781061984</v>
      </c>
      <c r="D158" s="61">
        <f t="shared" si="8"/>
        <v>1725.1408715980813</v>
      </c>
      <c r="E158" s="61">
        <f t="shared" si="11"/>
        <v>2326.208619408701</v>
      </c>
      <c r="F158" s="61">
        <f t="shared" si="12"/>
        <v>295560.45527331921</v>
      </c>
      <c r="G158" s="62">
        <f t="shared" si="9"/>
        <v>0</v>
      </c>
      <c r="H158" s="83">
        <f t="shared" si="13"/>
        <v>2326.208619408701</v>
      </c>
      <c r="I158" s="71"/>
    </row>
    <row r="159" spans="2:9">
      <c r="B159" s="42">
        <f t="shared" si="10"/>
        <v>129</v>
      </c>
      <c r="C159" s="61">
        <f t="shared" ref="C159:C222" si="14">IF(B159&lt;=$D$10,IF($G$1008&gt;3,IF($G$1001=1,IF(B159&lt;=$G$9+IF(OR($G$1008=2,$G$1008=3),$D$10,0),IF(ISERR(PPMT($G$11/12,B159,$F$1012,-$F$30)),"",PPMT($G$11/12,B159,$F$1012,-$F$30)),IF(ISERR(PPMT($G$12/12,B159,$F$1012,-D1153)),"",PPMT($G$12/12,B159,$F$1012,-D1153))),IF(B159&lt;=$D$7,$F$30/($F$1012),"")),0),IF($G$1001=1,IF($G$1008=1,C1154,IF(B159&lt;=$G$9+IF(OR($G$1008=2,$G$1008=3),$D$10,0),IF(ISERR(PPMT($G$11/12,B159-$D$7+$F$1012,$D$7-$D$7+$F$1012,-$F$30)),"",PPMT($G$11/12,B159-$D$7+$F$1012,$D$7-$D$7+$F$1012,-$F$30)),IF(ISERR(PPMT($G$12/12,B159-$D$7+$F$1012,$D$7-$D$7+$F$1012,-D1153)),"",PPMT($G$12/12,B159-$D$7+$F$1012-$G$9,$D$7-$D$7+$F$1012-$G$9,-D1153)))),IF(B159&lt;=$D$7,$F$30/($F$1012),"")))</f>
        <v>604.56896744161679</v>
      </c>
      <c r="D159" s="61">
        <f t="shared" ref="D159:D222" si="15">IF(B159&lt;=$D$7,IF(B159&lt;=$D$7-$F$1013,0,IF($G$1001=1,IF(B159&lt;=$G$9+$D$7-$F$1013,IF(OR($G$1008&gt;3,$D$10=0),IF(ISERR(IPMT($G$11/12,B159-$D$7+$F$1013,$D$7-$D$7+$F$1013,-$F$30)),"",IPMT($G$11/12,B159-$D$7+$F$1013,$D$7-$D$7+$F$1013,-$F$30)),F158*$G$11/12),IF(OR($G$1008&gt;3,$D$10=0),IF(ISERR(IPMT($G$12/12,B159-$D$7+$F$1013-$G$9,$D$7-$D$7+$F$1013-$G$9,-D1153)),"",IPMT($G$12/12,B159-$D$7+$F$1013-$G$9,$D$7-$D$7+$F$1013-$G$9,-D1153)),F158*$G$12/12)),IF(B159&lt;=$G$9+$D$7-$F$1013,F158*$G$11/12,F158*$G$12/12))),"")</f>
        <v>1721.6396519670845</v>
      </c>
      <c r="E159" s="61">
        <f t="shared" si="11"/>
        <v>2326.2086194087015</v>
      </c>
      <c r="F159" s="61">
        <f t="shared" si="12"/>
        <v>294955.88630587759</v>
      </c>
      <c r="G159" s="62">
        <f t="shared" ref="G159:G222" si="16">IF(B159&lt;=$D$7,IF(AND(MOD(B159,12)=1,B159&gt;1),$F$30*$E$23+F158*$E$22+$E$24,0)+IF(AND($G$1008&gt;2,B159&lt;=$D$10),0,$E$18*F158+$E$19*$F$30+$E$20),"")</f>
        <v>0</v>
      </c>
      <c r="H159" s="83">
        <f t="shared" si="13"/>
        <v>2326.2086194087015</v>
      </c>
      <c r="I159" s="71"/>
    </row>
    <row r="160" spans="2:9">
      <c r="B160" s="42">
        <f t="shared" ref="B160:B223" si="17">IF(B159&gt;=$D$7, " ", B159+1)</f>
        <v>130</v>
      </c>
      <c r="C160" s="61">
        <f t="shared" si="14"/>
        <v>608.09058167696412</v>
      </c>
      <c r="D160" s="61">
        <f t="shared" si="15"/>
        <v>1718.1180377317371</v>
      </c>
      <c r="E160" s="61">
        <f t="shared" ref="E160:E223" si="18">IF(ISERR(D160+C160),"",D160+C160)</f>
        <v>2326.2086194087015</v>
      </c>
      <c r="F160" s="61">
        <f t="shared" ref="F160:F223" si="19">IF(ISERR(F159-C160),"",F159-C160)</f>
        <v>294347.79572420061</v>
      </c>
      <c r="G160" s="62">
        <f t="shared" si="16"/>
        <v>0</v>
      </c>
      <c r="H160" s="83">
        <f t="shared" ref="H160:H223" si="20">IF(ISERR(E160+G160),"",E160+G160)</f>
        <v>2326.2086194087015</v>
      </c>
      <c r="I160" s="71"/>
    </row>
    <row r="161" spans="2:9">
      <c r="B161" s="42">
        <f t="shared" si="17"/>
        <v>131</v>
      </c>
      <c r="C161" s="61">
        <f t="shared" si="14"/>
        <v>611.63270931523255</v>
      </c>
      <c r="D161" s="61">
        <f t="shared" si="15"/>
        <v>1714.5759100934686</v>
      </c>
      <c r="E161" s="61">
        <f t="shared" si="18"/>
        <v>2326.208619408701</v>
      </c>
      <c r="F161" s="61">
        <f t="shared" si="19"/>
        <v>293736.16301488539</v>
      </c>
      <c r="G161" s="62">
        <f t="shared" si="16"/>
        <v>0</v>
      </c>
      <c r="H161" s="83">
        <f t="shared" si="20"/>
        <v>2326.208619408701</v>
      </c>
      <c r="I161" s="71"/>
    </row>
    <row r="162" spans="2:9">
      <c r="B162" s="42">
        <f t="shared" si="17"/>
        <v>132</v>
      </c>
      <c r="C162" s="61">
        <f t="shared" si="14"/>
        <v>615.19546984699377</v>
      </c>
      <c r="D162" s="61">
        <f t="shared" si="15"/>
        <v>1711.0131495617075</v>
      </c>
      <c r="E162" s="61">
        <f t="shared" si="18"/>
        <v>2326.2086194087015</v>
      </c>
      <c r="F162" s="61">
        <f t="shared" si="19"/>
        <v>293120.96754503838</v>
      </c>
      <c r="G162" s="62">
        <f t="shared" si="16"/>
        <v>0</v>
      </c>
      <c r="H162" s="83">
        <f t="shared" si="20"/>
        <v>2326.2086194087015</v>
      </c>
      <c r="I162" s="71"/>
    </row>
    <row r="163" spans="2:9">
      <c r="B163" s="42">
        <f t="shared" si="17"/>
        <v>133</v>
      </c>
      <c r="C163" s="61">
        <f t="shared" si="14"/>
        <v>618.77898345885228</v>
      </c>
      <c r="D163" s="61">
        <f t="shared" si="15"/>
        <v>1707.4296359498489</v>
      </c>
      <c r="E163" s="61">
        <f t="shared" si="18"/>
        <v>2326.2086194087015</v>
      </c>
      <c r="F163" s="61">
        <f t="shared" si="19"/>
        <v>292502.1885615795</v>
      </c>
      <c r="G163" s="62">
        <f t="shared" si="16"/>
        <v>0</v>
      </c>
      <c r="H163" s="83">
        <f t="shared" si="20"/>
        <v>2326.2086194087015</v>
      </c>
      <c r="I163" s="71"/>
    </row>
    <row r="164" spans="2:9">
      <c r="B164" s="42">
        <f t="shared" si="17"/>
        <v>134</v>
      </c>
      <c r="C164" s="61">
        <f t="shared" si="14"/>
        <v>622.3833710375003</v>
      </c>
      <c r="D164" s="61">
        <f t="shared" si="15"/>
        <v>1703.825248371201</v>
      </c>
      <c r="E164" s="61">
        <f t="shared" si="18"/>
        <v>2326.2086194087015</v>
      </c>
      <c r="F164" s="61">
        <f t="shared" si="19"/>
        <v>291879.80519054201</v>
      </c>
      <c r="G164" s="62">
        <f t="shared" si="16"/>
        <v>0</v>
      </c>
      <c r="H164" s="83">
        <f t="shared" si="20"/>
        <v>2326.2086194087015</v>
      </c>
      <c r="I164" s="71"/>
    </row>
    <row r="165" spans="2:9">
      <c r="B165" s="42">
        <f t="shared" si="17"/>
        <v>135</v>
      </c>
      <c r="C165" s="61">
        <f t="shared" si="14"/>
        <v>626.0087541737937</v>
      </c>
      <c r="D165" s="61">
        <f t="shared" si="15"/>
        <v>1700.1998652349077</v>
      </c>
      <c r="E165" s="61">
        <f t="shared" si="18"/>
        <v>2326.2086194087015</v>
      </c>
      <c r="F165" s="61">
        <f t="shared" si="19"/>
        <v>291253.7964363682</v>
      </c>
      <c r="G165" s="62">
        <f t="shared" si="16"/>
        <v>0</v>
      </c>
      <c r="H165" s="83">
        <f t="shared" si="20"/>
        <v>2326.2086194087015</v>
      </c>
      <c r="I165" s="71"/>
    </row>
    <row r="166" spans="2:9">
      <c r="B166" s="42">
        <f t="shared" si="17"/>
        <v>136</v>
      </c>
      <c r="C166" s="61">
        <f t="shared" si="14"/>
        <v>629.65525516685602</v>
      </c>
      <c r="D166" s="61">
        <f t="shared" si="15"/>
        <v>1696.5533642418452</v>
      </c>
      <c r="E166" s="61">
        <f t="shared" si="18"/>
        <v>2326.2086194087015</v>
      </c>
      <c r="F166" s="61">
        <f t="shared" si="19"/>
        <v>290624.14118120132</v>
      </c>
      <c r="G166" s="62">
        <f t="shared" si="16"/>
        <v>0</v>
      </c>
      <c r="H166" s="83">
        <f t="shared" si="20"/>
        <v>2326.2086194087015</v>
      </c>
      <c r="I166" s="71"/>
    </row>
    <row r="167" spans="2:9">
      <c r="B167" s="42">
        <f t="shared" si="17"/>
        <v>137</v>
      </c>
      <c r="C167" s="61">
        <f t="shared" si="14"/>
        <v>633.32299702820296</v>
      </c>
      <c r="D167" s="61">
        <f t="shared" si="15"/>
        <v>1692.8856223804985</v>
      </c>
      <c r="E167" s="61">
        <f t="shared" si="18"/>
        <v>2326.2086194087015</v>
      </c>
      <c r="F167" s="61">
        <f t="shared" si="19"/>
        <v>289990.81818417314</v>
      </c>
      <c r="G167" s="62">
        <f t="shared" si="16"/>
        <v>0</v>
      </c>
      <c r="H167" s="83">
        <f t="shared" si="20"/>
        <v>2326.2086194087015</v>
      </c>
      <c r="I167" s="71"/>
    </row>
    <row r="168" spans="2:9">
      <c r="B168" s="42">
        <f t="shared" si="17"/>
        <v>138</v>
      </c>
      <c r="C168" s="61">
        <f t="shared" si="14"/>
        <v>637.01210348589223</v>
      </c>
      <c r="D168" s="61">
        <f t="shared" si="15"/>
        <v>1689.1965159228089</v>
      </c>
      <c r="E168" s="61">
        <f t="shared" si="18"/>
        <v>2326.208619408701</v>
      </c>
      <c r="F168" s="61">
        <f t="shared" si="19"/>
        <v>289353.80608068727</v>
      </c>
      <c r="G168" s="62">
        <f t="shared" si="16"/>
        <v>0</v>
      </c>
      <c r="H168" s="83">
        <f t="shared" si="20"/>
        <v>2326.208619408701</v>
      </c>
      <c r="I168" s="71"/>
    </row>
    <row r="169" spans="2:9">
      <c r="B169" s="42">
        <f t="shared" si="17"/>
        <v>139</v>
      </c>
      <c r="C169" s="61">
        <f t="shared" si="14"/>
        <v>640.72269898869752</v>
      </c>
      <c r="D169" s="61">
        <f t="shared" si="15"/>
        <v>1685.4859204200038</v>
      </c>
      <c r="E169" s="61">
        <f t="shared" si="18"/>
        <v>2326.2086194087015</v>
      </c>
      <c r="F169" s="61">
        <f t="shared" si="19"/>
        <v>288713.08338169858</v>
      </c>
      <c r="G169" s="62">
        <f t="shared" si="16"/>
        <v>0</v>
      </c>
      <c r="H169" s="83">
        <f t="shared" si="20"/>
        <v>2326.2086194087015</v>
      </c>
      <c r="I169" s="71"/>
    </row>
    <row r="170" spans="2:9">
      <c r="B170" s="42">
        <f t="shared" si="17"/>
        <v>140</v>
      </c>
      <c r="C170" s="61">
        <f t="shared" si="14"/>
        <v>644.45490871030677</v>
      </c>
      <c r="D170" s="61">
        <f t="shared" si="15"/>
        <v>1681.7537106983943</v>
      </c>
      <c r="E170" s="61">
        <f t="shared" si="18"/>
        <v>2326.208619408701</v>
      </c>
      <c r="F170" s="61">
        <f t="shared" si="19"/>
        <v>288068.62847298826</v>
      </c>
      <c r="G170" s="62">
        <f t="shared" si="16"/>
        <v>0</v>
      </c>
      <c r="H170" s="83">
        <f t="shared" si="20"/>
        <v>2326.208619408701</v>
      </c>
      <c r="I170" s="71"/>
    </row>
    <row r="171" spans="2:9">
      <c r="B171" s="42">
        <f t="shared" si="17"/>
        <v>141</v>
      </c>
      <c r="C171" s="61">
        <f t="shared" si="14"/>
        <v>648.20885855354425</v>
      </c>
      <c r="D171" s="61">
        <f t="shared" si="15"/>
        <v>1677.9997608551571</v>
      </c>
      <c r="E171" s="61">
        <f t="shared" si="18"/>
        <v>2326.2086194087015</v>
      </c>
      <c r="F171" s="61">
        <f t="shared" si="19"/>
        <v>287420.41961443471</v>
      </c>
      <c r="G171" s="62">
        <f t="shared" si="16"/>
        <v>0</v>
      </c>
      <c r="H171" s="83">
        <f t="shared" si="20"/>
        <v>2326.2086194087015</v>
      </c>
      <c r="I171" s="71"/>
    </row>
    <row r="172" spans="2:9">
      <c r="B172" s="42">
        <f t="shared" si="17"/>
        <v>142</v>
      </c>
      <c r="C172" s="61">
        <f t="shared" si="14"/>
        <v>651.98467515461869</v>
      </c>
      <c r="D172" s="61">
        <f t="shared" si="15"/>
        <v>1674.2239442540827</v>
      </c>
      <c r="E172" s="61">
        <f t="shared" si="18"/>
        <v>2326.2086194087015</v>
      </c>
      <c r="F172" s="61">
        <f t="shared" si="19"/>
        <v>286768.43493928009</v>
      </c>
      <c r="G172" s="62">
        <f t="shared" si="16"/>
        <v>0</v>
      </c>
      <c r="H172" s="83">
        <f t="shared" si="20"/>
        <v>2326.2086194087015</v>
      </c>
      <c r="I172" s="71"/>
    </row>
    <row r="173" spans="2:9">
      <c r="B173" s="42">
        <f t="shared" si="17"/>
        <v>143</v>
      </c>
      <c r="C173" s="61">
        <f t="shared" si="14"/>
        <v>655.78248588739439</v>
      </c>
      <c r="D173" s="61">
        <f t="shared" si="15"/>
        <v>1670.4261335213071</v>
      </c>
      <c r="E173" s="61">
        <f t="shared" si="18"/>
        <v>2326.2086194087015</v>
      </c>
      <c r="F173" s="61">
        <f t="shared" si="19"/>
        <v>286112.65245339269</v>
      </c>
      <c r="G173" s="62">
        <f t="shared" si="16"/>
        <v>0</v>
      </c>
      <c r="H173" s="83">
        <f t="shared" si="20"/>
        <v>2326.2086194087015</v>
      </c>
      <c r="I173" s="71"/>
    </row>
    <row r="174" spans="2:9">
      <c r="B174" s="42">
        <f t="shared" si="17"/>
        <v>144</v>
      </c>
      <c r="C174" s="61">
        <f t="shared" si="14"/>
        <v>659.60241886768836</v>
      </c>
      <c r="D174" s="61">
        <f t="shared" si="15"/>
        <v>1666.6062005410129</v>
      </c>
      <c r="E174" s="61">
        <f t="shared" si="18"/>
        <v>2326.2086194087015</v>
      </c>
      <c r="F174" s="61">
        <f t="shared" si="19"/>
        <v>285453.05003452499</v>
      </c>
      <c r="G174" s="62">
        <f t="shared" si="16"/>
        <v>0</v>
      </c>
      <c r="H174" s="83">
        <f t="shared" si="20"/>
        <v>2326.2086194087015</v>
      </c>
      <c r="I174" s="71"/>
    </row>
    <row r="175" spans="2:9">
      <c r="B175" s="42">
        <f t="shared" si="17"/>
        <v>145</v>
      </c>
      <c r="C175" s="61">
        <f t="shared" si="14"/>
        <v>663.44460295759279</v>
      </c>
      <c r="D175" s="61">
        <f t="shared" si="15"/>
        <v>1662.7640164511085</v>
      </c>
      <c r="E175" s="61">
        <f t="shared" si="18"/>
        <v>2326.2086194087015</v>
      </c>
      <c r="F175" s="61">
        <f t="shared" si="19"/>
        <v>284789.60543156741</v>
      </c>
      <c r="G175" s="62">
        <f t="shared" si="16"/>
        <v>0</v>
      </c>
      <c r="H175" s="83">
        <f t="shared" si="20"/>
        <v>2326.2086194087015</v>
      </c>
      <c r="I175" s="71"/>
    </row>
    <row r="176" spans="2:9">
      <c r="B176" s="42">
        <f t="shared" si="17"/>
        <v>146</v>
      </c>
      <c r="C176" s="61">
        <f t="shared" si="14"/>
        <v>667.30916776982065</v>
      </c>
      <c r="D176" s="61">
        <f t="shared" si="15"/>
        <v>1658.8994516388807</v>
      </c>
      <c r="E176" s="61">
        <f t="shared" si="18"/>
        <v>2326.2086194087015</v>
      </c>
      <c r="F176" s="61">
        <f t="shared" si="19"/>
        <v>284122.29626379762</v>
      </c>
      <c r="G176" s="62">
        <f t="shared" si="16"/>
        <v>0</v>
      </c>
      <c r="H176" s="83">
        <f t="shared" si="20"/>
        <v>2326.2086194087015</v>
      </c>
      <c r="I176" s="71"/>
    </row>
    <row r="177" spans="2:9">
      <c r="B177" s="42">
        <f t="shared" si="17"/>
        <v>147</v>
      </c>
      <c r="C177" s="61">
        <f t="shared" si="14"/>
        <v>671.19624367207973</v>
      </c>
      <c r="D177" s="61">
        <f t="shared" si="15"/>
        <v>1655.0123757366212</v>
      </c>
      <c r="E177" s="61">
        <f t="shared" si="18"/>
        <v>2326.208619408701</v>
      </c>
      <c r="F177" s="61">
        <f t="shared" si="19"/>
        <v>283451.10002012551</v>
      </c>
      <c r="G177" s="62">
        <f t="shared" si="16"/>
        <v>0</v>
      </c>
      <c r="H177" s="83">
        <f t="shared" si="20"/>
        <v>2326.208619408701</v>
      </c>
      <c r="I177" s="71"/>
    </row>
    <row r="178" spans="2:9">
      <c r="B178" s="42">
        <f t="shared" si="17"/>
        <v>148</v>
      </c>
      <c r="C178" s="61">
        <f t="shared" si="14"/>
        <v>675.10596179146978</v>
      </c>
      <c r="D178" s="61">
        <f t="shared" si="15"/>
        <v>1651.1026576172314</v>
      </c>
      <c r="E178" s="61">
        <f t="shared" si="18"/>
        <v>2326.2086194087015</v>
      </c>
      <c r="F178" s="61">
        <f t="shared" si="19"/>
        <v>282775.99405833404</v>
      </c>
      <c r="G178" s="62">
        <f t="shared" si="16"/>
        <v>0</v>
      </c>
      <c r="H178" s="83">
        <f t="shared" si="20"/>
        <v>2326.2086194087015</v>
      </c>
      <c r="I178" s="71"/>
    </row>
    <row r="179" spans="2:9">
      <c r="B179" s="42">
        <f t="shared" si="17"/>
        <v>149</v>
      </c>
      <c r="C179" s="61">
        <f t="shared" si="14"/>
        <v>679.0384540189051</v>
      </c>
      <c r="D179" s="61">
        <f t="shared" si="15"/>
        <v>1647.1701653897962</v>
      </c>
      <c r="E179" s="61">
        <f t="shared" si="18"/>
        <v>2326.2086194087015</v>
      </c>
      <c r="F179" s="61">
        <f t="shared" si="19"/>
        <v>282096.95560431515</v>
      </c>
      <c r="G179" s="62">
        <f t="shared" si="16"/>
        <v>0</v>
      </c>
      <c r="H179" s="83">
        <f t="shared" si="20"/>
        <v>2326.2086194087015</v>
      </c>
      <c r="I179" s="71"/>
    </row>
    <row r="180" spans="2:9">
      <c r="B180" s="42">
        <f t="shared" si="17"/>
        <v>150</v>
      </c>
      <c r="C180" s="61">
        <f t="shared" si="14"/>
        <v>682.99385301356517</v>
      </c>
      <c r="D180" s="61">
        <f t="shared" si="15"/>
        <v>1643.2147663951359</v>
      </c>
      <c r="E180" s="61">
        <f t="shared" si="18"/>
        <v>2326.208619408701</v>
      </c>
      <c r="F180" s="61">
        <f t="shared" si="19"/>
        <v>281413.9617513016</v>
      </c>
      <c r="G180" s="62">
        <f t="shared" si="16"/>
        <v>0</v>
      </c>
      <c r="H180" s="83">
        <f t="shared" si="20"/>
        <v>2326.208619408701</v>
      </c>
      <c r="I180" s="71"/>
    </row>
    <row r="181" spans="2:9">
      <c r="B181" s="42">
        <f t="shared" si="17"/>
        <v>151</v>
      </c>
      <c r="C181" s="61">
        <f t="shared" si="14"/>
        <v>686.97229220736926</v>
      </c>
      <c r="D181" s="61">
        <f t="shared" si="15"/>
        <v>1639.236327201332</v>
      </c>
      <c r="E181" s="61">
        <f t="shared" si="18"/>
        <v>2326.2086194087015</v>
      </c>
      <c r="F181" s="61">
        <f t="shared" si="19"/>
        <v>280726.98945909424</v>
      </c>
      <c r="G181" s="62">
        <f t="shared" si="16"/>
        <v>0</v>
      </c>
      <c r="H181" s="83">
        <f t="shared" si="20"/>
        <v>2326.2086194087015</v>
      </c>
      <c r="I181" s="71"/>
    </row>
    <row r="182" spans="2:9">
      <c r="B182" s="42">
        <f t="shared" si="17"/>
        <v>152</v>
      </c>
      <c r="C182" s="61">
        <f t="shared" si="14"/>
        <v>690.97390580947706</v>
      </c>
      <c r="D182" s="61">
        <f t="shared" si="15"/>
        <v>1635.2347135992241</v>
      </c>
      <c r="E182" s="61">
        <f t="shared" si="18"/>
        <v>2326.208619408701</v>
      </c>
      <c r="F182" s="61">
        <f t="shared" si="19"/>
        <v>280036.01555328479</v>
      </c>
      <c r="G182" s="62">
        <f t="shared" si="16"/>
        <v>0</v>
      </c>
      <c r="H182" s="83">
        <f t="shared" si="20"/>
        <v>2326.208619408701</v>
      </c>
      <c r="I182" s="71"/>
    </row>
    <row r="183" spans="2:9">
      <c r="B183" s="42">
        <f t="shared" si="17"/>
        <v>153</v>
      </c>
      <c r="C183" s="61">
        <f t="shared" si="14"/>
        <v>694.99882881081726</v>
      </c>
      <c r="D183" s="61">
        <f t="shared" si="15"/>
        <v>1631.2097905978837</v>
      </c>
      <c r="E183" s="61">
        <f t="shared" si="18"/>
        <v>2326.208619408701</v>
      </c>
      <c r="F183" s="61">
        <f t="shared" si="19"/>
        <v>279341.01672447397</v>
      </c>
      <c r="G183" s="62">
        <f t="shared" si="16"/>
        <v>0</v>
      </c>
      <c r="H183" s="83">
        <f t="shared" si="20"/>
        <v>2326.208619408701</v>
      </c>
      <c r="I183" s="71"/>
    </row>
    <row r="184" spans="2:9">
      <c r="B184" s="42">
        <f t="shared" si="17"/>
        <v>154</v>
      </c>
      <c r="C184" s="61">
        <f t="shared" si="14"/>
        <v>699.04719698864039</v>
      </c>
      <c r="D184" s="61">
        <f t="shared" si="15"/>
        <v>1627.1614224200607</v>
      </c>
      <c r="E184" s="61">
        <f t="shared" si="18"/>
        <v>2326.208619408701</v>
      </c>
      <c r="F184" s="61">
        <f t="shared" si="19"/>
        <v>278641.96952748531</v>
      </c>
      <c r="G184" s="62">
        <f t="shared" si="16"/>
        <v>0</v>
      </c>
      <c r="H184" s="83">
        <f t="shared" si="20"/>
        <v>2326.208619408701</v>
      </c>
      <c r="I184" s="71"/>
    </row>
    <row r="185" spans="2:9">
      <c r="B185" s="42">
        <f t="shared" si="17"/>
        <v>155</v>
      </c>
      <c r="C185" s="61">
        <f t="shared" si="14"/>
        <v>703.11914691109916</v>
      </c>
      <c r="D185" s="61">
        <f t="shared" si="15"/>
        <v>1623.0894724976019</v>
      </c>
      <c r="E185" s="61">
        <f t="shared" si="18"/>
        <v>2326.208619408701</v>
      </c>
      <c r="F185" s="61">
        <f t="shared" si="19"/>
        <v>277938.85038057424</v>
      </c>
      <c r="G185" s="62">
        <f t="shared" si="16"/>
        <v>0</v>
      </c>
      <c r="H185" s="83">
        <f t="shared" si="20"/>
        <v>2326.208619408701</v>
      </c>
      <c r="I185" s="71"/>
    </row>
    <row r="186" spans="2:9">
      <c r="B186" s="42">
        <f t="shared" si="17"/>
        <v>156</v>
      </c>
      <c r="C186" s="61">
        <f t="shared" si="14"/>
        <v>707.21481594185639</v>
      </c>
      <c r="D186" s="61">
        <f t="shared" si="15"/>
        <v>1618.9938034668446</v>
      </c>
      <c r="E186" s="61">
        <f t="shared" si="18"/>
        <v>2326.208619408701</v>
      </c>
      <c r="F186" s="61">
        <f t="shared" si="19"/>
        <v>277231.63556463236</v>
      </c>
      <c r="G186" s="62">
        <f t="shared" si="16"/>
        <v>0</v>
      </c>
      <c r="H186" s="83">
        <f t="shared" si="20"/>
        <v>2326.208619408701</v>
      </c>
      <c r="I186" s="71"/>
    </row>
    <row r="187" spans="2:9">
      <c r="B187" s="42">
        <f t="shared" si="17"/>
        <v>157</v>
      </c>
      <c r="C187" s="61">
        <f t="shared" si="14"/>
        <v>711.33434224471762</v>
      </c>
      <c r="D187" s="61">
        <f t="shared" si="15"/>
        <v>1614.8742771639834</v>
      </c>
      <c r="E187" s="61">
        <f t="shared" si="18"/>
        <v>2326.208619408701</v>
      </c>
      <c r="F187" s="61">
        <f t="shared" si="19"/>
        <v>276520.30122238764</v>
      </c>
      <c r="G187" s="62">
        <f t="shared" si="16"/>
        <v>0</v>
      </c>
      <c r="H187" s="83">
        <f t="shared" si="20"/>
        <v>2326.208619408701</v>
      </c>
      <c r="I187" s="71"/>
    </row>
    <row r="188" spans="2:9">
      <c r="B188" s="42">
        <f t="shared" si="17"/>
        <v>158</v>
      </c>
      <c r="C188" s="61">
        <f t="shared" si="14"/>
        <v>715.477864788293</v>
      </c>
      <c r="D188" s="61">
        <f t="shared" si="15"/>
        <v>1610.7307546204081</v>
      </c>
      <c r="E188" s="61">
        <f t="shared" si="18"/>
        <v>2326.208619408701</v>
      </c>
      <c r="F188" s="61">
        <f t="shared" si="19"/>
        <v>275804.82335759932</v>
      </c>
      <c r="G188" s="62">
        <f t="shared" si="16"/>
        <v>0</v>
      </c>
      <c r="H188" s="83">
        <f t="shared" si="20"/>
        <v>2326.208619408701</v>
      </c>
      <c r="I188" s="71"/>
    </row>
    <row r="189" spans="2:9">
      <c r="B189" s="42">
        <f t="shared" si="17"/>
        <v>159</v>
      </c>
      <c r="C189" s="61">
        <f t="shared" si="14"/>
        <v>719.64552335068493</v>
      </c>
      <c r="D189" s="61">
        <f t="shared" si="15"/>
        <v>1606.5630960580161</v>
      </c>
      <c r="E189" s="61">
        <f t="shared" si="18"/>
        <v>2326.208619408701</v>
      </c>
      <c r="F189" s="61">
        <f t="shared" si="19"/>
        <v>275085.17783424864</v>
      </c>
      <c r="G189" s="62">
        <f t="shared" si="16"/>
        <v>0</v>
      </c>
      <c r="H189" s="83">
        <f t="shared" si="20"/>
        <v>2326.208619408701</v>
      </c>
      <c r="I189" s="71"/>
    </row>
    <row r="190" spans="2:9">
      <c r="B190" s="42">
        <f t="shared" si="17"/>
        <v>160</v>
      </c>
      <c r="C190" s="61">
        <f t="shared" si="14"/>
        <v>723.83745852420248</v>
      </c>
      <c r="D190" s="61">
        <f t="shared" si="15"/>
        <v>1602.3711608844987</v>
      </c>
      <c r="E190" s="61">
        <f t="shared" si="18"/>
        <v>2326.2086194087015</v>
      </c>
      <c r="F190" s="61">
        <f t="shared" si="19"/>
        <v>274361.34037572442</v>
      </c>
      <c r="G190" s="62">
        <f t="shared" si="16"/>
        <v>0</v>
      </c>
      <c r="H190" s="83">
        <f t="shared" si="20"/>
        <v>2326.2086194087015</v>
      </c>
      <c r="I190" s="71"/>
    </row>
    <row r="191" spans="2:9">
      <c r="B191" s="42">
        <f t="shared" si="17"/>
        <v>161</v>
      </c>
      <c r="C191" s="61">
        <f t="shared" si="14"/>
        <v>728.05381172010618</v>
      </c>
      <c r="D191" s="61">
        <f t="shared" si="15"/>
        <v>1598.1548076885952</v>
      </c>
      <c r="E191" s="61">
        <f t="shared" si="18"/>
        <v>2326.2086194087015</v>
      </c>
      <c r="F191" s="61">
        <f t="shared" si="19"/>
        <v>273633.28656400432</v>
      </c>
      <c r="G191" s="62">
        <f t="shared" si="16"/>
        <v>0</v>
      </c>
      <c r="H191" s="83">
        <f t="shared" si="20"/>
        <v>2326.2086194087015</v>
      </c>
      <c r="I191" s="71"/>
    </row>
    <row r="192" spans="2:9">
      <c r="B192" s="42">
        <f t="shared" si="17"/>
        <v>162</v>
      </c>
      <c r="C192" s="61">
        <f t="shared" si="14"/>
        <v>732.2947251733757</v>
      </c>
      <c r="D192" s="61">
        <f t="shared" si="15"/>
        <v>1593.9138942353252</v>
      </c>
      <c r="E192" s="61">
        <f t="shared" si="18"/>
        <v>2326.208619408701</v>
      </c>
      <c r="F192" s="61">
        <f t="shared" si="19"/>
        <v>272900.99183883093</v>
      </c>
      <c r="G192" s="62">
        <f t="shared" si="16"/>
        <v>0</v>
      </c>
      <c r="H192" s="83">
        <f t="shared" si="20"/>
        <v>2326.208619408701</v>
      </c>
      <c r="I192" s="71"/>
    </row>
    <row r="193" spans="2:9">
      <c r="B193" s="42">
        <f t="shared" si="17"/>
        <v>163</v>
      </c>
      <c r="C193" s="61">
        <f t="shared" si="14"/>
        <v>736.56034194751066</v>
      </c>
      <c r="D193" s="61">
        <f t="shared" si="15"/>
        <v>1589.6482774611907</v>
      </c>
      <c r="E193" s="61">
        <f t="shared" si="18"/>
        <v>2326.2086194087015</v>
      </c>
      <c r="F193" s="61">
        <f t="shared" si="19"/>
        <v>272164.43149688339</v>
      </c>
      <c r="G193" s="62">
        <f t="shared" si="16"/>
        <v>0</v>
      </c>
      <c r="H193" s="83">
        <f t="shared" si="20"/>
        <v>2326.2086194087015</v>
      </c>
      <c r="I193" s="71"/>
    </row>
    <row r="194" spans="2:9">
      <c r="B194" s="42">
        <f t="shared" si="17"/>
        <v>164</v>
      </c>
      <c r="C194" s="61">
        <f t="shared" si="14"/>
        <v>740.85080593935493</v>
      </c>
      <c r="D194" s="61">
        <f t="shared" si="15"/>
        <v>1585.3578134693462</v>
      </c>
      <c r="E194" s="61">
        <f t="shared" si="18"/>
        <v>2326.208619408701</v>
      </c>
      <c r="F194" s="61">
        <f t="shared" si="19"/>
        <v>271423.58069094404</v>
      </c>
      <c r="G194" s="62">
        <f t="shared" si="16"/>
        <v>0</v>
      </c>
      <c r="H194" s="83">
        <f t="shared" si="20"/>
        <v>2326.208619408701</v>
      </c>
      <c r="I194" s="71"/>
    </row>
    <row r="195" spans="2:9">
      <c r="B195" s="42">
        <f t="shared" si="17"/>
        <v>165</v>
      </c>
      <c r="C195" s="61">
        <f t="shared" si="14"/>
        <v>745.16626188395162</v>
      </c>
      <c r="D195" s="61">
        <f t="shared" si="15"/>
        <v>1581.0423575247494</v>
      </c>
      <c r="E195" s="61">
        <f t="shared" si="18"/>
        <v>2326.208619408701</v>
      </c>
      <c r="F195" s="61">
        <f t="shared" si="19"/>
        <v>270678.41442906007</v>
      </c>
      <c r="G195" s="62">
        <f t="shared" si="16"/>
        <v>0</v>
      </c>
      <c r="H195" s="83">
        <f t="shared" si="20"/>
        <v>2326.208619408701</v>
      </c>
      <c r="I195" s="71"/>
    </row>
    <row r="196" spans="2:9">
      <c r="B196" s="42">
        <f t="shared" si="17"/>
        <v>166</v>
      </c>
      <c r="C196" s="61">
        <f t="shared" si="14"/>
        <v>749.50685535942546</v>
      </c>
      <c r="D196" s="61">
        <f t="shared" si="15"/>
        <v>1576.7017640492757</v>
      </c>
      <c r="E196" s="61">
        <f t="shared" si="18"/>
        <v>2326.208619408701</v>
      </c>
      <c r="F196" s="61">
        <f t="shared" si="19"/>
        <v>269928.90757370065</v>
      </c>
      <c r="G196" s="62">
        <f t="shared" si="16"/>
        <v>0</v>
      </c>
      <c r="H196" s="83">
        <f t="shared" si="20"/>
        <v>2326.208619408701</v>
      </c>
      <c r="I196" s="71"/>
    </row>
    <row r="197" spans="2:9">
      <c r="B197" s="42">
        <f t="shared" si="17"/>
        <v>167</v>
      </c>
      <c r="C197" s="61">
        <f t="shared" si="14"/>
        <v>753.87273279189435</v>
      </c>
      <c r="D197" s="61">
        <f t="shared" si="15"/>
        <v>1572.3358866168066</v>
      </c>
      <c r="E197" s="61">
        <f t="shared" si="18"/>
        <v>2326.208619408701</v>
      </c>
      <c r="F197" s="61">
        <f t="shared" si="19"/>
        <v>269175.03484090877</v>
      </c>
      <c r="G197" s="62">
        <f t="shared" si="16"/>
        <v>0</v>
      </c>
      <c r="H197" s="83">
        <f t="shared" si="20"/>
        <v>2326.208619408701</v>
      </c>
      <c r="I197" s="71"/>
    </row>
    <row r="198" spans="2:9">
      <c r="B198" s="42">
        <f t="shared" si="17"/>
        <v>168</v>
      </c>
      <c r="C198" s="61">
        <f t="shared" si="14"/>
        <v>758.26404146040716</v>
      </c>
      <c r="D198" s="61">
        <f t="shared" si="15"/>
        <v>1567.944577948294</v>
      </c>
      <c r="E198" s="61">
        <f t="shared" si="18"/>
        <v>2326.208619408701</v>
      </c>
      <c r="F198" s="61">
        <f t="shared" si="19"/>
        <v>268416.77079944836</v>
      </c>
      <c r="G198" s="62">
        <f t="shared" si="16"/>
        <v>0</v>
      </c>
      <c r="H198" s="83">
        <f t="shared" si="20"/>
        <v>2326.208619408701</v>
      </c>
      <c r="I198" s="71"/>
    </row>
    <row r="199" spans="2:9">
      <c r="B199" s="42">
        <f t="shared" si="17"/>
        <v>169</v>
      </c>
      <c r="C199" s="61">
        <f t="shared" si="14"/>
        <v>762.68092950191408</v>
      </c>
      <c r="D199" s="61">
        <f t="shared" si="15"/>
        <v>1563.5276899067871</v>
      </c>
      <c r="E199" s="61">
        <f t="shared" si="18"/>
        <v>2326.2086194087015</v>
      </c>
      <c r="F199" s="61">
        <f t="shared" si="19"/>
        <v>267654.08986994647</v>
      </c>
      <c r="G199" s="62">
        <f t="shared" si="16"/>
        <v>0</v>
      </c>
      <c r="H199" s="83">
        <f t="shared" si="20"/>
        <v>2326.2086194087015</v>
      </c>
      <c r="I199" s="71"/>
    </row>
    <row r="200" spans="2:9">
      <c r="B200" s="42">
        <f t="shared" si="17"/>
        <v>170</v>
      </c>
      <c r="C200" s="61">
        <f t="shared" si="14"/>
        <v>767.12354591626251</v>
      </c>
      <c r="D200" s="61">
        <f t="shared" si="15"/>
        <v>1559.0850734924384</v>
      </c>
      <c r="E200" s="61">
        <f t="shared" si="18"/>
        <v>2326.208619408701</v>
      </c>
      <c r="F200" s="61">
        <f t="shared" si="19"/>
        <v>266886.96632403019</v>
      </c>
      <c r="G200" s="62">
        <f t="shared" si="16"/>
        <v>0</v>
      </c>
      <c r="H200" s="83">
        <f t="shared" si="20"/>
        <v>2326.208619408701</v>
      </c>
      <c r="I200" s="71"/>
    </row>
    <row r="201" spans="2:9">
      <c r="B201" s="42">
        <f t="shared" si="17"/>
        <v>171</v>
      </c>
      <c r="C201" s="61">
        <f t="shared" si="14"/>
        <v>771.59204057122486</v>
      </c>
      <c r="D201" s="61">
        <f t="shared" si="15"/>
        <v>1554.6165788374763</v>
      </c>
      <c r="E201" s="61">
        <f t="shared" si="18"/>
        <v>2326.208619408701</v>
      </c>
      <c r="F201" s="61">
        <f t="shared" si="19"/>
        <v>266115.37428345898</v>
      </c>
      <c r="G201" s="62">
        <f t="shared" si="16"/>
        <v>0</v>
      </c>
      <c r="H201" s="83">
        <f t="shared" si="20"/>
        <v>2326.208619408701</v>
      </c>
      <c r="I201" s="71"/>
    </row>
    <row r="202" spans="2:9">
      <c r="B202" s="42">
        <f t="shared" si="17"/>
        <v>172</v>
      </c>
      <c r="C202" s="61">
        <f t="shared" si="14"/>
        <v>776.08656420755233</v>
      </c>
      <c r="D202" s="61">
        <f t="shared" si="15"/>
        <v>1550.1220552011489</v>
      </c>
      <c r="E202" s="61">
        <f t="shared" si="18"/>
        <v>2326.2086194087015</v>
      </c>
      <c r="F202" s="61">
        <f t="shared" si="19"/>
        <v>265339.28771925141</v>
      </c>
      <c r="G202" s="62">
        <f t="shared" si="16"/>
        <v>0</v>
      </c>
      <c r="H202" s="83">
        <f t="shared" si="20"/>
        <v>2326.2086194087015</v>
      </c>
      <c r="I202" s="71"/>
    </row>
    <row r="203" spans="2:9">
      <c r="B203" s="42">
        <f t="shared" si="17"/>
        <v>173</v>
      </c>
      <c r="C203" s="61">
        <f t="shared" si="14"/>
        <v>780.60726844406122</v>
      </c>
      <c r="D203" s="61">
        <f t="shared" si="15"/>
        <v>1545.60135096464</v>
      </c>
      <c r="E203" s="61">
        <f t="shared" si="18"/>
        <v>2326.2086194087015</v>
      </c>
      <c r="F203" s="61">
        <f t="shared" si="19"/>
        <v>264558.68045080733</v>
      </c>
      <c r="G203" s="62">
        <f t="shared" si="16"/>
        <v>0</v>
      </c>
      <c r="H203" s="83">
        <f t="shared" si="20"/>
        <v>2326.2086194087015</v>
      </c>
      <c r="I203" s="71"/>
    </row>
    <row r="204" spans="2:9">
      <c r="B204" s="42">
        <f t="shared" si="17"/>
        <v>174</v>
      </c>
      <c r="C204" s="61">
        <f t="shared" si="14"/>
        <v>785.15430578274777</v>
      </c>
      <c r="D204" s="61">
        <f t="shared" si="15"/>
        <v>1541.0543136259535</v>
      </c>
      <c r="E204" s="61">
        <f t="shared" si="18"/>
        <v>2326.2086194087015</v>
      </c>
      <c r="F204" s="61">
        <f t="shared" si="19"/>
        <v>263773.52614502457</v>
      </c>
      <c r="G204" s="62">
        <f t="shared" si="16"/>
        <v>0</v>
      </c>
      <c r="H204" s="83">
        <f t="shared" si="20"/>
        <v>2326.2086194087015</v>
      </c>
      <c r="I204" s="71"/>
    </row>
    <row r="205" spans="2:9">
      <c r="B205" s="42">
        <f t="shared" si="17"/>
        <v>175</v>
      </c>
      <c r="C205" s="61">
        <f t="shared" si="14"/>
        <v>789.72782961393239</v>
      </c>
      <c r="D205" s="61">
        <f t="shared" si="15"/>
        <v>1536.4807897947685</v>
      </c>
      <c r="E205" s="61">
        <f t="shared" si="18"/>
        <v>2326.208619408701</v>
      </c>
      <c r="F205" s="61">
        <f t="shared" si="19"/>
        <v>262983.79831541062</v>
      </c>
      <c r="G205" s="62">
        <f t="shared" si="16"/>
        <v>0</v>
      </c>
      <c r="H205" s="83">
        <f t="shared" si="20"/>
        <v>2326.208619408701</v>
      </c>
      <c r="I205" s="71"/>
    </row>
    <row r="206" spans="2:9">
      <c r="B206" s="42">
        <f t="shared" si="17"/>
        <v>176</v>
      </c>
      <c r="C206" s="61">
        <f t="shared" si="14"/>
        <v>794.32799422143353</v>
      </c>
      <c r="D206" s="61">
        <f t="shared" si="15"/>
        <v>1531.8806251872677</v>
      </c>
      <c r="E206" s="61">
        <f t="shared" si="18"/>
        <v>2326.2086194087015</v>
      </c>
      <c r="F206" s="61">
        <f t="shared" si="19"/>
        <v>262189.4703211892</v>
      </c>
      <c r="G206" s="62">
        <f t="shared" si="16"/>
        <v>0</v>
      </c>
      <c r="H206" s="83">
        <f t="shared" si="20"/>
        <v>2326.2086194087015</v>
      </c>
      <c r="I206" s="71"/>
    </row>
    <row r="207" spans="2:9">
      <c r="B207" s="42">
        <f t="shared" si="17"/>
        <v>177</v>
      </c>
      <c r="C207" s="61">
        <f t="shared" si="14"/>
        <v>798.95495478777332</v>
      </c>
      <c r="D207" s="61">
        <f t="shared" si="15"/>
        <v>1527.2536646209278</v>
      </c>
      <c r="E207" s="61">
        <f t="shared" si="18"/>
        <v>2326.208619408701</v>
      </c>
      <c r="F207" s="61">
        <f t="shared" si="19"/>
        <v>261390.51536640144</v>
      </c>
      <c r="G207" s="62">
        <f t="shared" si="16"/>
        <v>0</v>
      </c>
      <c r="H207" s="83">
        <f t="shared" si="20"/>
        <v>2326.208619408701</v>
      </c>
      <c r="I207" s="71"/>
    </row>
    <row r="208" spans="2:9">
      <c r="B208" s="42">
        <f t="shared" si="17"/>
        <v>178</v>
      </c>
      <c r="C208" s="61">
        <f t="shared" si="14"/>
        <v>803.60886739941225</v>
      </c>
      <c r="D208" s="61">
        <f t="shared" si="15"/>
        <v>1522.599752009289</v>
      </c>
      <c r="E208" s="61">
        <f t="shared" si="18"/>
        <v>2326.2086194087015</v>
      </c>
      <c r="F208" s="61">
        <f t="shared" si="19"/>
        <v>260586.90649900201</v>
      </c>
      <c r="G208" s="62">
        <f t="shared" si="16"/>
        <v>0</v>
      </c>
      <c r="H208" s="83">
        <f t="shared" si="20"/>
        <v>2326.2086194087015</v>
      </c>
      <c r="I208" s="71"/>
    </row>
    <row r="209" spans="2:9">
      <c r="B209" s="42">
        <f t="shared" si="17"/>
        <v>179</v>
      </c>
      <c r="C209" s="61">
        <f t="shared" si="14"/>
        <v>808.28988905201368</v>
      </c>
      <c r="D209" s="61">
        <f t="shared" si="15"/>
        <v>1517.9187303566875</v>
      </c>
      <c r="E209" s="61">
        <f t="shared" si="18"/>
        <v>2326.2086194087015</v>
      </c>
      <c r="F209" s="61">
        <f t="shared" si="19"/>
        <v>259778.61660995</v>
      </c>
      <c r="G209" s="62">
        <f t="shared" si="16"/>
        <v>0</v>
      </c>
      <c r="H209" s="83">
        <f t="shared" si="20"/>
        <v>2326.2086194087015</v>
      </c>
      <c r="I209" s="71"/>
    </row>
    <row r="210" spans="2:9">
      <c r="B210" s="42">
        <f t="shared" si="17"/>
        <v>180</v>
      </c>
      <c r="C210" s="61">
        <f t="shared" si="14"/>
        <v>812.99817765574187</v>
      </c>
      <c r="D210" s="61">
        <f t="shared" si="15"/>
        <v>1513.2104417529592</v>
      </c>
      <c r="E210" s="61">
        <f t="shared" si="18"/>
        <v>2326.208619408701</v>
      </c>
      <c r="F210" s="61">
        <f t="shared" si="19"/>
        <v>258965.61843229426</v>
      </c>
      <c r="G210" s="62">
        <f t="shared" si="16"/>
        <v>0</v>
      </c>
      <c r="H210" s="83">
        <f t="shared" si="20"/>
        <v>2326.208619408701</v>
      </c>
      <c r="I210" s="71"/>
    </row>
    <row r="211" spans="2:9">
      <c r="B211" s="42">
        <f t="shared" si="17"/>
        <v>181</v>
      </c>
      <c r="C211" s="61">
        <f t="shared" si="14"/>
        <v>817.7338920405864</v>
      </c>
      <c r="D211" s="61">
        <f t="shared" si="15"/>
        <v>1508.4747273681151</v>
      </c>
      <c r="E211" s="61">
        <f t="shared" si="18"/>
        <v>2326.2086194087015</v>
      </c>
      <c r="F211" s="61">
        <f t="shared" si="19"/>
        <v>258147.88454025367</v>
      </c>
      <c r="G211" s="62">
        <f t="shared" si="16"/>
        <v>0</v>
      </c>
      <c r="H211" s="83">
        <f t="shared" si="20"/>
        <v>2326.2086194087015</v>
      </c>
      <c r="I211" s="71"/>
    </row>
    <row r="212" spans="2:9">
      <c r="B212" s="42">
        <f t="shared" si="17"/>
        <v>182</v>
      </c>
      <c r="C212" s="61">
        <f t="shared" si="14"/>
        <v>822.49719196172282</v>
      </c>
      <c r="D212" s="61">
        <f t="shared" si="15"/>
        <v>1503.7114274469782</v>
      </c>
      <c r="E212" s="61">
        <f t="shared" si="18"/>
        <v>2326.208619408701</v>
      </c>
      <c r="F212" s="61">
        <f t="shared" si="19"/>
        <v>257325.38734829196</v>
      </c>
      <c r="G212" s="62">
        <f t="shared" si="16"/>
        <v>0</v>
      </c>
      <c r="H212" s="83">
        <f t="shared" si="20"/>
        <v>2326.208619408701</v>
      </c>
      <c r="I212" s="71"/>
    </row>
    <row r="213" spans="2:9">
      <c r="B213" s="42">
        <f t="shared" si="17"/>
        <v>183</v>
      </c>
      <c r="C213" s="61">
        <f t="shared" si="14"/>
        <v>827.28823810489996</v>
      </c>
      <c r="D213" s="61">
        <f t="shared" si="15"/>
        <v>1498.9203813038012</v>
      </c>
      <c r="E213" s="61">
        <f t="shared" si="18"/>
        <v>2326.208619408701</v>
      </c>
      <c r="F213" s="61">
        <f t="shared" si="19"/>
        <v>256498.09911018706</v>
      </c>
      <c r="G213" s="62">
        <f t="shared" si="16"/>
        <v>0</v>
      </c>
      <c r="H213" s="83">
        <f t="shared" si="20"/>
        <v>2326.208619408701</v>
      </c>
      <c r="I213" s="71"/>
    </row>
    <row r="214" spans="2:9">
      <c r="B214" s="42">
        <f t="shared" si="17"/>
        <v>184</v>
      </c>
      <c r="C214" s="61">
        <f t="shared" si="14"/>
        <v>832.10719209186095</v>
      </c>
      <c r="D214" s="61">
        <f t="shared" si="15"/>
        <v>1494.1014273168405</v>
      </c>
      <c r="E214" s="61">
        <f t="shared" si="18"/>
        <v>2326.2086194087015</v>
      </c>
      <c r="F214" s="61">
        <f t="shared" si="19"/>
        <v>255665.99191809521</v>
      </c>
      <c r="G214" s="62">
        <f t="shared" si="16"/>
        <v>0</v>
      </c>
      <c r="H214" s="83">
        <f t="shared" si="20"/>
        <v>2326.2086194087015</v>
      </c>
      <c r="I214" s="71"/>
    </row>
    <row r="215" spans="2:9">
      <c r="B215" s="42">
        <f t="shared" si="17"/>
        <v>185</v>
      </c>
      <c r="C215" s="61">
        <f t="shared" si="14"/>
        <v>836.954216485796</v>
      </c>
      <c r="D215" s="61">
        <f t="shared" si="15"/>
        <v>1489.2544029229052</v>
      </c>
      <c r="E215" s="61">
        <f t="shared" si="18"/>
        <v>2326.2086194087015</v>
      </c>
      <c r="F215" s="61">
        <f t="shared" si="19"/>
        <v>254829.03770160943</v>
      </c>
      <c r="G215" s="62">
        <f t="shared" si="16"/>
        <v>0</v>
      </c>
      <c r="H215" s="83">
        <f t="shared" si="20"/>
        <v>2326.2086194087015</v>
      </c>
      <c r="I215" s="71"/>
    </row>
    <row r="216" spans="2:9">
      <c r="B216" s="42">
        <f t="shared" si="17"/>
        <v>186</v>
      </c>
      <c r="C216" s="61">
        <f t="shared" si="14"/>
        <v>841.82947479682582</v>
      </c>
      <c r="D216" s="61">
        <f t="shared" si="15"/>
        <v>1484.3791446118753</v>
      </c>
      <c r="E216" s="61">
        <f t="shared" si="18"/>
        <v>2326.208619408701</v>
      </c>
      <c r="F216" s="61">
        <f t="shared" si="19"/>
        <v>253987.2082268126</v>
      </c>
      <c r="G216" s="62">
        <f t="shared" si="16"/>
        <v>0</v>
      </c>
      <c r="H216" s="83">
        <f t="shared" si="20"/>
        <v>2326.208619408701</v>
      </c>
      <c r="I216" s="71"/>
    </row>
    <row r="217" spans="2:9">
      <c r="B217" s="42">
        <f t="shared" si="17"/>
        <v>187</v>
      </c>
      <c r="C217" s="61">
        <f t="shared" si="14"/>
        <v>846.7331314875172</v>
      </c>
      <c r="D217" s="61">
        <f t="shared" si="15"/>
        <v>1479.4754879211837</v>
      </c>
      <c r="E217" s="61">
        <f t="shared" si="18"/>
        <v>2326.208619408701</v>
      </c>
      <c r="F217" s="61">
        <f t="shared" si="19"/>
        <v>253140.47509532509</v>
      </c>
      <c r="G217" s="62">
        <f t="shared" si="16"/>
        <v>0</v>
      </c>
      <c r="H217" s="83">
        <f t="shared" si="20"/>
        <v>2326.208619408701</v>
      </c>
      <c r="I217" s="71"/>
    </row>
    <row r="218" spans="2:9">
      <c r="B218" s="42">
        <f t="shared" si="17"/>
        <v>188</v>
      </c>
      <c r="C218" s="61">
        <f t="shared" si="14"/>
        <v>851.66535197843189</v>
      </c>
      <c r="D218" s="61">
        <f t="shared" si="15"/>
        <v>1474.5432674302692</v>
      </c>
      <c r="E218" s="61">
        <f t="shared" si="18"/>
        <v>2326.208619408701</v>
      </c>
      <c r="F218" s="61">
        <f t="shared" si="19"/>
        <v>252288.80974334665</v>
      </c>
      <c r="G218" s="62">
        <f t="shared" si="16"/>
        <v>0</v>
      </c>
      <c r="H218" s="83">
        <f t="shared" si="20"/>
        <v>2326.208619408701</v>
      </c>
      <c r="I218" s="71"/>
    </row>
    <row r="219" spans="2:9">
      <c r="B219" s="42">
        <f t="shared" si="17"/>
        <v>189</v>
      </c>
      <c r="C219" s="61">
        <f t="shared" si="14"/>
        <v>856.62630265370649</v>
      </c>
      <c r="D219" s="61">
        <f t="shared" si="15"/>
        <v>1469.5823167549947</v>
      </c>
      <c r="E219" s="61">
        <f t="shared" si="18"/>
        <v>2326.2086194087015</v>
      </c>
      <c r="F219" s="61">
        <f t="shared" si="19"/>
        <v>251432.18344069293</v>
      </c>
      <c r="G219" s="62">
        <f t="shared" si="16"/>
        <v>0</v>
      </c>
      <c r="H219" s="83">
        <f t="shared" si="20"/>
        <v>2326.2086194087015</v>
      </c>
      <c r="I219" s="71"/>
    </row>
    <row r="220" spans="2:9">
      <c r="B220" s="42">
        <f t="shared" si="17"/>
        <v>190</v>
      </c>
      <c r="C220" s="61">
        <f t="shared" si="14"/>
        <v>861.61615086666427</v>
      </c>
      <c r="D220" s="61">
        <f t="shared" si="15"/>
        <v>1464.5924685420371</v>
      </c>
      <c r="E220" s="61">
        <f t="shared" si="18"/>
        <v>2326.2086194087015</v>
      </c>
      <c r="F220" s="61">
        <f t="shared" si="19"/>
        <v>250570.56728982626</v>
      </c>
      <c r="G220" s="62">
        <f t="shared" si="16"/>
        <v>0</v>
      </c>
      <c r="H220" s="83">
        <f t="shared" si="20"/>
        <v>2326.2086194087015</v>
      </c>
      <c r="I220" s="71"/>
    </row>
    <row r="221" spans="2:9">
      <c r="B221" s="42">
        <f t="shared" si="17"/>
        <v>191</v>
      </c>
      <c r="C221" s="61">
        <f t="shared" si="14"/>
        <v>866.63506494546266</v>
      </c>
      <c r="D221" s="61">
        <f t="shared" si="15"/>
        <v>1459.5735544632385</v>
      </c>
      <c r="E221" s="61">
        <f t="shared" si="18"/>
        <v>2326.208619408701</v>
      </c>
      <c r="F221" s="61">
        <f t="shared" si="19"/>
        <v>249703.93222488079</v>
      </c>
      <c r="G221" s="62">
        <f t="shared" si="16"/>
        <v>0</v>
      </c>
      <c r="H221" s="83">
        <f t="shared" si="20"/>
        <v>2326.208619408701</v>
      </c>
      <c r="I221" s="71"/>
    </row>
    <row r="222" spans="2:9">
      <c r="B222" s="42">
        <f t="shared" si="17"/>
        <v>192</v>
      </c>
      <c r="C222" s="61">
        <f t="shared" si="14"/>
        <v>871.68321419876986</v>
      </c>
      <c r="D222" s="61">
        <f t="shared" si="15"/>
        <v>1454.5254052099313</v>
      </c>
      <c r="E222" s="61">
        <f t="shared" si="18"/>
        <v>2326.208619408701</v>
      </c>
      <c r="F222" s="61">
        <f t="shared" si="19"/>
        <v>248832.24901068202</v>
      </c>
      <c r="G222" s="62">
        <f t="shared" si="16"/>
        <v>0</v>
      </c>
      <c r="H222" s="83">
        <f t="shared" si="20"/>
        <v>2326.208619408701</v>
      </c>
      <c r="I222" s="71"/>
    </row>
    <row r="223" spans="2:9">
      <c r="B223" s="42">
        <f t="shared" si="17"/>
        <v>193</v>
      </c>
      <c r="C223" s="61">
        <f t="shared" ref="C223:C286" si="21">IF(B223&lt;=$D$10,IF($G$1008&gt;3,IF($G$1001=1,IF(B223&lt;=$G$9+IF(OR($G$1008=2,$G$1008=3),$D$10,0),IF(ISERR(PPMT($G$11/12,B223,$F$1012,-$F$30)),"",PPMT($G$11/12,B223,$F$1012,-$F$30)),IF(ISERR(PPMT($G$12/12,B223,$F$1012,-D1217)),"",PPMT($G$12/12,B223,$F$1012,-D1217))),IF(B223&lt;=$D$7,$F$30/($F$1012),"")),0),IF($G$1001=1,IF($G$1008=1,C1218,IF(B223&lt;=$G$9+IF(OR($G$1008=2,$G$1008=3),$D$10,0),IF(ISERR(PPMT($G$11/12,B223-$D$7+$F$1012,$D$7-$D$7+$F$1012,-$F$30)),"",PPMT($G$11/12,B223-$D$7+$F$1012,$D$7-$D$7+$F$1012,-$F$30)),IF(ISERR(PPMT($G$12/12,B223-$D$7+$F$1012,$D$7-$D$7+$F$1012,-D1217)),"",PPMT($G$12/12,B223-$D$7+$F$1012-$G$9,$D$7-$D$7+$F$1012-$G$9,-D1217)))),IF(B223&lt;=$D$7,$F$30/($F$1012),"")))</f>
        <v>876.76076892147785</v>
      </c>
      <c r="D223" s="61">
        <f t="shared" ref="D223:D286" si="22">IF(B223&lt;=$D$7,IF(B223&lt;=$D$7-$F$1013,0,IF($G$1001=1,IF(B223&lt;=$G$9+$D$7-$F$1013,IF(OR($G$1008&gt;3,$D$10=0),IF(ISERR(IPMT($G$11/12,B223-$D$7+$F$1013,$D$7-$D$7+$F$1013,-$F$30)),"",IPMT($G$11/12,B223-$D$7+$F$1013,$D$7-$D$7+$F$1013,-$F$30)),F222*$G$11/12),IF(OR($G$1008&gt;3,$D$10=0),IF(ISERR(IPMT($G$12/12,B223-$D$7+$F$1013-$G$9,$D$7-$D$7+$F$1013-$G$9,-D1217)),"",IPMT($G$12/12,B223-$D$7+$F$1013-$G$9,$D$7-$D$7+$F$1013-$G$9,-D1217)),F222*$G$12/12)),IF(B223&lt;=$G$9+$D$7-$F$1013,F222*$G$11/12,F222*$G$12/12))),"")</f>
        <v>1449.4478504872236</v>
      </c>
      <c r="E223" s="61">
        <f t="shared" si="18"/>
        <v>2326.2086194087015</v>
      </c>
      <c r="F223" s="61">
        <f t="shared" si="19"/>
        <v>247955.48824176055</v>
      </c>
      <c r="G223" s="62">
        <f t="shared" ref="G223:G286" si="23">IF(B223&lt;=$D$7,IF(AND(MOD(B223,12)=1,B223&gt;1),$F$30*$E$23+F222*$E$22+$E$24,0)+IF(AND($G$1008&gt;2,B223&lt;=$D$10),0,$E$18*F222+$E$19*$F$30+$E$20),"")</f>
        <v>0</v>
      </c>
      <c r="H223" s="83">
        <f t="shared" si="20"/>
        <v>2326.2086194087015</v>
      </c>
      <c r="I223" s="71"/>
    </row>
    <row r="224" spans="2:9">
      <c r="B224" s="42">
        <f t="shared" ref="B224:B287" si="24">IF(B223&gt;=$D$7, " ", B223+1)</f>
        <v>194</v>
      </c>
      <c r="C224" s="61">
        <f t="shared" si="21"/>
        <v>881.86790040044514</v>
      </c>
      <c r="D224" s="61">
        <f t="shared" si="22"/>
        <v>1444.3407190082557</v>
      </c>
      <c r="E224" s="61">
        <f t="shared" ref="E224:E287" si="25">IF(ISERR(D224+C224),"",D224+C224)</f>
        <v>2326.208619408701</v>
      </c>
      <c r="F224" s="61">
        <f t="shared" ref="F224:F287" si="26">IF(ISERR(F223-C224),"",F223-C224)</f>
        <v>247073.6203413601</v>
      </c>
      <c r="G224" s="62">
        <f t="shared" si="23"/>
        <v>0</v>
      </c>
      <c r="H224" s="83">
        <f t="shared" ref="H224:H287" si="27">IF(ISERR(E224+G224),"",E224+G224)</f>
        <v>2326.208619408701</v>
      </c>
      <c r="I224" s="71"/>
    </row>
    <row r="225" spans="2:9">
      <c r="B225" s="42">
        <f t="shared" si="24"/>
        <v>195</v>
      </c>
      <c r="C225" s="61">
        <f t="shared" si="21"/>
        <v>887.00478092027799</v>
      </c>
      <c r="D225" s="61">
        <f t="shared" si="22"/>
        <v>1439.2038384884231</v>
      </c>
      <c r="E225" s="61">
        <f t="shared" si="25"/>
        <v>2326.208619408701</v>
      </c>
      <c r="F225" s="61">
        <f t="shared" si="26"/>
        <v>246186.61556043982</v>
      </c>
      <c r="G225" s="62">
        <f t="shared" si="23"/>
        <v>0</v>
      </c>
      <c r="H225" s="83">
        <f t="shared" si="27"/>
        <v>2326.208619408701</v>
      </c>
      <c r="I225" s="71"/>
    </row>
    <row r="226" spans="2:9">
      <c r="B226" s="42">
        <f t="shared" si="24"/>
        <v>196</v>
      </c>
      <c r="C226" s="61">
        <f t="shared" si="21"/>
        <v>892.17158376913858</v>
      </c>
      <c r="D226" s="61">
        <f t="shared" si="22"/>
        <v>1434.0370356395626</v>
      </c>
      <c r="E226" s="61">
        <f t="shared" si="25"/>
        <v>2326.2086194087015</v>
      </c>
      <c r="F226" s="61">
        <f t="shared" si="26"/>
        <v>245294.44397667068</v>
      </c>
      <c r="G226" s="62">
        <f t="shared" si="23"/>
        <v>0</v>
      </c>
      <c r="H226" s="83">
        <f t="shared" si="27"/>
        <v>2326.2086194087015</v>
      </c>
      <c r="I226" s="71"/>
    </row>
    <row r="227" spans="2:9">
      <c r="B227" s="42">
        <f t="shared" si="24"/>
        <v>197</v>
      </c>
      <c r="C227" s="61">
        <f t="shared" si="21"/>
        <v>897.36848324459368</v>
      </c>
      <c r="D227" s="61">
        <f t="shared" si="22"/>
        <v>1428.8401361641074</v>
      </c>
      <c r="E227" s="61">
        <f t="shared" si="25"/>
        <v>2326.208619408701</v>
      </c>
      <c r="F227" s="61">
        <f t="shared" si="26"/>
        <v>244397.07549342609</v>
      </c>
      <c r="G227" s="62">
        <f t="shared" si="23"/>
        <v>0</v>
      </c>
      <c r="H227" s="83">
        <f t="shared" si="27"/>
        <v>2326.208619408701</v>
      </c>
      <c r="I227" s="71"/>
    </row>
    <row r="228" spans="2:9">
      <c r="B228" s="42">
        <f t="shared" si="24"/>
        <v>198</v>
      </c>
      <c r="C228" s="61">
        <f t="shared" si="21"/>
        <v>902.59565465949356</v>
      </c>
      <c r="D228" s="61">
        <f t="shared" si="22"/>
        <v>1423.612964749208</v>
      </c>
      <c r="E228" s="61">
        <f t="shared" si="25"/>
        <v>2326.2086194087015</v>
      </c>
      <c r="F228" s="61">
        <f t="shared" si="26"/>
        <v>243494.47983876659</v>
      </c>
      <c r="G228" s="62">
        <f t="shared" si="23"/>
        <v>0</v>
      </c>
      <c r="H228" s="83">
        <f t="shared" si="27"/>
        <v>2326.2086194087015</v>
      </c>
      <c r="I228" s="71"/>
    </row>
    <row r="229" spans="2:9">
      <c r="B229" s="42">
        <f t="shared" si="24"/>
        <v>199</v>
      </c>
      <c r="C229" s="61">
        <f t="shared" si="21"/>
        <v>907.85327434788519</v>
      </c>
      <c r="D229" s="61">
        <f t="shared" si="22"/>
        <v>1418.3553450608163</v>
      </c>
      <c r="E229" s="61">
        <f t="shared" si="25"/>
        <v>2326.2086194087015</v>
      </c>
      <c r="F229" s="61">
        <f t="shared" si="26"/>
        <v>242586.62656441872</v>
      </c>
      <c r="G229" s="62">
        <f t="shared" si="23"/>
        <v>0</v>
      </c>
      <c r="H229" s="83">
        <f t="shared" si="27"/>
        <v>2326.2086194087015</v>
      </c>
      <c r="I229" s="71"/>
    </row>
    <row r="230" spans="2:9">
      <c r="B230" s="42">
        <f t="shared" si="24"/>
        <v>200</v>
      </c>
      <c r="C230" s="61">
        <f t="shared" si="21"/>
        <v>913.14151967096154</v>
      </c>
      <c r="D230" s="61">
        <f t="shared" si="22"/>
        <v>1413.0670997377395</v>
      </c>
      <c r="E230" s="61">
        <f t="shared" si="25"/>
        <v>2326.208619408701</v>
      </c>
      <c r="F230" s="61">
        <f t="shared" si="26"/>
        <v>241673.48504474777</v>
      </c>
      <c r="G230" s="62">
        <f t="shared" si="23"/>
        <v>0</v>
      </c>
      <c r="H230" s="83">
        <f t="shared" si="27"/>
        <v>2326.208619408701</v>
      </c>
      <c r="I230" s="71"/>
    </row>
    <row r="231" spans="2:9">
      <c r="B231" s="42">
        <f t="shared" si="24"/>
        <v>201</v>
      </c>
      <c r="C231" s="61">
        <f t="shared" si="21"/>
        <v>918.46056902304485</v>
      </c>
      <c r="D231" s="61">
        <f t="shared" si="22"/>
        <v>1407.7480503856564</v>
      </c>
      <c r="E231" s="61">
        <f t="shared" si="25"/>
        <v>2326.2086194087015</v>
      </c>
      <c r="F231" s="61">
        <f t="shared" si="26"/>
        <v>240755.02447572473</v>
      </c>
      <c r="G231" s="62">
        <f t="shared" si="23"/>
        <v>0</v>
      </c>
      <c r="H231" s="83">
        <f t="shared" si="27"/>
        <v>2326.2086194087015</v>
      </c>
      <c r="I231" s="71"/>
    </row>
    <row r="232" spans="2:9">
      <c r="B232" s="42">
        <f t="shared" si="24"/>
        <v>202</v>
      </c>
      <c r="C232" s="61">
        <f t="shared" si="21"/>
        <v>923.81060183760405</v>
      </c>
      <c r="D232" s="61">
        <f t="shared" si="22"/>
        <v>1402.3980175710969</v>
      </c>
      <c r="E232" s="61">
        <f t="shared" si="25"/>
        <v>2326.208619408701</v>
      </c>
      <c r="F232" s="61">
        <f t="shared" si="26"/>
        <v>239831.21387388711</v>
      </c>
      <c r="G232" s="62">
        <f t="shared" si="23"/>
        <v>0</v>
      </c>
      <c r="H232" s="83">
        <f t="shared" si="27"/>
        <v>2326.208619408701</v>
      </c>
      <c r="I232" s="71"/>
    </row>
    <row r="233" spans="2:9">
      <c r="B233" s="42">
        <f t="shared" si="24"/>
        <v>203</v>
      </c>
      <c r="C233" s="61">
        <f t="shared" si="21"/>
        <v>929.19179859330814</v>
      </c>
      <c r="D233" s="61">
        <f t="shared" si="22"/>
        <v>1397.016820815393</v>
      </c>
      <c r="E233" s="61">
        <f t="shared" si="25"/>
        <v>2326.208619408701</v>
      </c>
      <c r="F233" s="61">
        <f t="shared" si="26"/>
        <v>238902.02207529382</v>
      </c>
      <c r="G233" s="62">
        <f t="shared" si="23"/>
        <v>0</v>
      </c>
      <c r="H233" s="83">
        <f t="shared" si="27"/>
        <v>2326.208619408701</v>
      </c>
      <c r="I233" s="71"/>
    </row>
    <row r="234" spans="2:9">
      <c r="B234" s="42">
        <f t="shared" si="24"/>
        <v>204</v>
      </c>
      <c r="C234" s="61">
        <f t="shared" si="21"/>
        <v>934.6043408201142</v>
      </c>
      <c r="D234" s="61">
        <f t="shared" si="22"/>
        <v>1391.604278588587</v>
      </c>
      <c r="E234" s="61">
        <f t="shared" si="25"/>
        <v>2326.2086194087015</v>
      </c>
      <c r="F234" s="61">
        <f t="shared" si="26"/>
        <v>237967.41773447371</v>
      </c>
      <c r="G234" s="62">
        <f t="shared" si="23"/>
        <v>0</v>
      </c>
      <c r="H234" s="83">
        <f t="shared" si="27"/>
        <v>2326.2086194087015</v>
      </c>
      <c r="I234" s="71"/>
    </row>
    <row r="235" spans="2:9">
      <c r="B235" s="42">
        <f t="shared" si="24"/>
        <v>205</v>
      </c>
      <c r="C235" s="61">
        <f t="shared" si="21"/>
        <v>940.04841110539121</v>
      </c>
      <c r="D235" s="61">
        <f t="shared" si="22"/>
        <v>1386.1602083033099</v>
      </c>
      <c r="E235" s="61">
        <f t="shared" si="25"/>
        <v>2326.208619408701</v>
      </c>
      <c r="F235" s="61">
        <f t="shared" si="26"/>
        <v>237027.36932336833</v>
      </c>
      <c r="G235" s="62">
        <f t="shared" si="23"/>
        <v>0</v>
      </c>
      <c r="H235" s="83">
        <f t="shared" si="27"/>
        <v>2326.208619408701</v>
      </c>
      <c r="I235" s="71"/>
    </row>
    <row r="236" spans="2:9">
      <c r="B236" s="42">
        <f t="shared" si="24"/>
        <v>206</v>
      </c>
      <c r="C236" s="61">
        <f t="shared" si="21"/>
        <v>945.5241931000802</v>
      </c>
      <c r="D236" s="61">
        <f t="shared" si="22"/>
        <v>1380.6844263086209</v>
      </c>
      <c r="E236" s="61">
        <f t="shared" si="25"/>
        <v>2326.208619408701</v>
      </c>
      <c r="F236" s="61">
        <f t="shared" si="26"/>
        <v>236081.84513026825</v>
      </c>
      <c r="G236" s="62">
        <f t="shared" si="23"/>
        <v>0</v>
      </c>
      <c r="H236" s="83">
        <f t="shared" si="27"/>
        <v>2326.208619408701</v>
      </c>
      <c r="I236" s="71"/>
    </row>
    <row r="237" spans="2:9">
      <c r="B237" s="42">
        <f t="shared" si="24"/>
        <v>207</v>
      </c>
      <c r="C237" s="61">
        <f t="shared" si="21"/>
        <v>951.0318715248884</v>
      </c>
      <c r="D237" s="61">
        <f t="shared" si="22"/>
        <v>1375.1767478838133</v>
      </c>
      <c r="E237" s="61">
        <f t="shared" si="25"/>
        <v>2326.2086194087015</v>
      </c>
      <c r="F237" s="61">
        <f t="shared" si="26"/>
        <v>235130.81325874335</v>
      </c>
      <c r="G237" s="62">
        <f t="shared" si="23"/>
        <v>0</v>
      </c>
      <c r="H237" s="83">
        <f t="shared" si="27"/>
        <v>2326.2086194087015</v>
      </c>
      <c r="I237" s="71"/>
    </row>
    <row r="238" spans="2:9">
      <c r="B238" s="42">
        <f t="shared" si="24"/>
        <v>208</v>
      </c>
      <c r="C238" s="61">
        <f t="shared" si="21"/>
        <v>956.57163217652078</v>
      </c>
      <c r="D238" s="61">
        <f t="shared" si="22"/>
        <v>1369.6369872321804</v>
      </c>
      <c r="E238" s="61">
        <f t="shared" si="25"/>
        <v>2326.2086194087015</v>
      </c>
      <c r="F238" s="61">
        <f t="shared" si="26"/>
        <v>234174.24162656683</v>
      </c>
      <c r="G238" s="62">
        <f t="shared" si="23"/>
        <v>0</v>
      </c>
      <c r="H238" s="83">
        <f t="shared" si="27"/>
        <v>2326.2086194087015</v>
      </c>
      <c r="I238" s="71"/>
    </row>
    <row r="239" spans="2:9">
      <c r="B239" s="42">
        <f t="shared" si="24"/>
        <v>209</v>
      </c>
      <c r="C239" s="61">
        <f t="shared" si="21"/>
        <v>962.14366193394892</v>
      </c>
      <c r="D239" s="61">
        <f t="shared" si="22"/>
        <v>1364.0649574747524</v>
      </c>
      <c r="E239" s="61">
        <f t="shared" si="25"/>
        <v>2326.2086194087015</v>
      </c>
      <c r="F239" s="61">
        <f t="shared" si="26"/>
        <v>233212.09796463288</v>
      </c>
      <c r="G239" s="62">
        <f t="shared" si="23"/>
        <v>0</v>
      </c>
      <c r="H239" s="83">
        <f t="shared" si="27"/>
        <v>2326.2086194087015</v>
      </c>
      <c r="I239" s="71"/>
    </row>
    <row r="240" spans="2:9">
      <c r="B240" s="42">
        <f t="shared" si="24"/>
        <v>210</v>
      </c>
      <c r="C240" s="61">
        <f t="shared" si="21"/>
        <v>967.74814876471407</v>
      </c>
      <c r="D240" s="61">
        <f t="shared" si="22"/>
        <v>1358.460470643987</v>
      </c>
      <c r="E240" s="61">
        <f t="shared" si="25"/>
        <v>2326.208619408701</v>
      </c>
      <c r="F240" s="61">
        <f t="shared" si="26"/>
        <v>232244.34981586816</v>
      </c>
      <c r="G240" s="62">
        <f t="shared" si="23"/>
        <v>0</v>
      </c>
      <c r="H240" s="83">
        <f t="shared" si="27"/>
        <v>2326.208619408701</v>
      </c>
      <c r="I240" s="71"/>
    </row>
    <row r="241" spans="2:9">
      <c r="B241" s="42">
        <f t="shared" si="24"/>
        <v>211</v>
      </c>
      <c r="C241" s="61">
        <f t="shared" si="21"/>
        <v>973.38528173126872</v>
      </c>
      <c r="D241" s="61">
        <f t="shared" si="22"/>
        <v>1352.8233376774326</v>
      </c>
      <c r="E241" s="61">
        <f t="shared" si="25"/>
        <v>2326.2086194087015</v>
      </c>
      <c r="F241" s="61">
        <f t="shared" si="26"/>
        <v>231270.9645341369</v>
      </c>
      <c r="G241" s="62">
        <f t="shared" si="23"/>
        <v>0</v>
      </c>
      <c r="H241" s="83">
        <f t="shared" si="27"/>
        <v>2326.2086194087015</v>
      </c>
      <c r="I241" s="71"/>
    </row>
    <row r="242" spans="2:9">
      <c r="B242" s="42">
        <f t="shared" si="24"/>
        <v>212</v>
      </c>
      <c r="C242" s="61">
        <f t="shared" si="21"/>
        <v>979.05525099735326</v>
      </c>
      <c r="D242" s="61">
        <f t="shared" si="22"/>
        <v>1347.1533684113479</v>
      </c>
      <c r="E242" s="61">
        <f t="shared" si="25"/>
        <v>2326.208619408701</v>
      </c>
      <c r="F242" s="61">
        <f t="shared" si="26"/>
        <v>230291.90928313954</v>
      </c>
      <c r="G242" s="62">
        <f t="shared" si="23"/>
        <v>0</v>
      </c>
      <c r="H242" s="83">
        <f t="shared" si="27"/>
        <v>2326.208619408701</v>
      </c>
      <c r="I242" s="71"/>
    </row>
    <row r="243" spans="2:9">
      <c r="B243" s="42">
        <f t="shared" si="24"/>
        <v>213</v>
      </c>
      <c r="C243" s="61">
        <f t="shared" si="21"/>
        <v>984.75824783441271</v>
      </c>
      <c r="D243" s="61">
        <f t="shared" si="22"/>
        <v>1341.4503715742885</v>
      </c>
      <c r="E243" s="61">
        <f t="shared" si="25"/>
        <v>2326.2086194087015</v>
      </c>
      <c r="F243" s="61">
        <f t="shared" si="26"/>
        <v>229307.15103530511</v>
      </c>
      <c r="G243" s="62">
        <f t="shared" si="23"/>
        <v>0</v>
      </c>
      <c r="H243" s="83">
        <f t="shared" si="27"/>
        <v>2326.2086194087015</v>
      </c>
      <c r="I243" s="71"/>
    </row>
    <row r="244" spans="2:9">
      <c r="B244" s="42">
        <f t="shared" si="24"/>
        <v>214</v>
      </c>
      <c r="C244" s="61">
        <f t="shared" si="21"/>
        <v>990.49446462804826</v>
      </c>
      <c r="D244" s="61">
        <f t="shared" si="22"/>
        <v>1335.7141547806527</v>
      </c>
      <c r="E244" s="61">
        <f t="shared" si="25"/>
        <v>2326.208619408701</v>
      </c>
      <c r="F244" s="61">
        <f t="shared" si="26"/>
        <v>228316.65657067706</v>
      </c>
      <c r="G244" s="62">
        <f t="shared" si="23"/>
        <v>0</v>
      </c>
      <c r="H244" s="83">
        <f t="shared" si="27"/>
        <v>2326.208619408701</v>
      </c>
      <c r="I244" s="71"/>
    </row>
    <row r="245" spans="2:9">
      <c r="B245" s="42">
        <f t="shared" si="24"/>
        <v>215</v>
      </c>
      <c r="C245" s="61">
        <f t="shared" si="21"/>
        <v>996.26409488450668</v>
      </c>
      <c r="D245" s="61">
        <f t="shared" si="22"/>
        <v>1329.9445245241943</v>
      </c>
      <c r="E245" s="61">
        <f t="shared" si="25"/>
        <v>2326.208619408701</v>
      </c>
      <c r="F245" s="61">
        <f t="shared" si="26"/>
        <v>227320.39247579256</v>
      </c>
      <c r="G245" s="62">
        <f t="shared" si="23"/>
        <v>0</v>
      </c>
      <c r="H245" s="83">
        <f t="shared" si="27"/>
        <v>2326.208619408701</v>
      </c>
      <c r="I245" s="71"/>
    </row>
    <row r="246" spans="2:9">
      <c r="B246" s="42">
        <f t="shared" si="24"/>
        <v>216</v>
      </c>
      <c r="C246" s="61">
        <f t="shared" si="21"/>
        <v>1002.0673332372089</v>
      </c>
      <c r="D246" s="61">
        <f t="shared" si="22"/>
        <v>1324.1412861714923</v>
      </c>
      <c r="E246" s="61">
        <f t="shared" si="25"/>
        <v>2326.2086194087015</v>
      </c>
      <c r="F246" s="61">
        <f t="shared" si="26"/>
        <v>226318.32514255535</v>
      </c>
      <c r="G246" s="62">
        <f t="shared" si="23"/>
        <v>0</v>
      </c>
      <c r="H246" s="83">
        <f t="shared" si="27"/>
        <v>2326.2086194087015</v>
      </c>
      <c r="I246" s="71"/>
    </row>
    <row r="247" spans="2:9">
      <c r="B247" s="42">
        <f t="shared" si="24"/>
        <v>217</v>
      </c>
      <c r="C247" s="61">
        <f t="shared" si="21"/>
        <v>1007.9043754533157</v>
      </c>
      <c r="D247" s="61">
        <f t="shared" si="22"/>
        <v>1318.3042439553856</v>
      </c>
      <c r="E247" s="61">
        <f t="shared" si="25"/>
        <v>2326.2086194087015</v>
      </c>
      <c r="F247" s="61">
        <f t="shared" si="26"/>
        <v>225310.42076710204</v>
      </c>
      <c r="G247" s="62">
        <f t="shared" si="23"/>
        <v>0</v>
      </c>
      <c r="H247" s="83">
        <f t="shared" si="27"/>
        <v>2326.2086194087015</v>
      </c>
      <c r="I247" s="71"/>
    </row>
    <row r="248" spans="2:9">
      <c r="B248" s="42">
        <f t="shared" si="24"/>
        <v>218</v>
      </c>
      <c r="C248" s="61">
        <f t="shared" si="21"/>
        <v>1013.7754184403312</v>
      </c>
      <c r="D248" s="61">
        <f t="shared" si="22"/>
        <v>1312.4332009683699</v>
      </c>
      <c r="E248" s="61">
        <f t="shared" si="25"/>
        <v>2326.208619408701</v>
      </c>
      <c r="F248" s="61">
        <f t="shared" si="26"/>
        <v>224296.6453486617</v>
      </c>
      <c r="G248" s="62">
        <f t="shared" si="23"/>
        <v>0</v>
      </c>
      <c r="H248" s="83">
        <f t="shared" si="27"/>
        <v>2326.208619408701</v>
      </c>
      <c r="I248" s="71"/>
    </row>
    <row r="249" spans="2:9">
      <c r="B249" s="42">
        <f t="shared" si="24"/>
        <v>219</v>
      </c>
      <c r="C249" s="61">
        <f t="shared" si="21"/>
        <v>1019.6806602527462</v>
      </c>
      <c r="D249" s="61">
        <f t="shared" si="22"/>
        <v>1306.5279591559547</v>
      </c>
      <c r="E249" s="61">
        <f t="shared" si="25"/>
        <v>2326.208619408701</v>
      </c>
      <c r="F249" s="61">
        <f t="shared" si="26"/>
        <v>223276.96468840895</v>
      </c>
      <c r="G249" s="62">
        <f t="shared" si="23"/>
        <v>0</v>
      </c>
      <c r="H249" s="83">
        <f t="shared" si="27"/>
        <v>2326.208619408701</v>
      </c>
      <c r="I249" s="71"/>
    </row>
    <row r="250" spans="2:9">
      <c r="B250" s="42">
        <f t="shared" si="24"/>
        <v>220</v>
      </c>
      <c r="C250" s="61">
        <f t="shared" si="21"/>
        <v>1025.6203000987182</v>
      </c>
      <c r="D250" s="61">
        <f t="shared" si="22"/>
        <v>1300.588319309983</v>
      </c>
      <c r="E250" s="61">
        <f t="shared" si="25"/>
        <v>2326.2086194087015</v>
      </c>
      <c r="F250" s="61">
        <f t="shared" si="26"/>
        <v>222251.34438831022</v>
      </c>
      <c r="G250" s="62">
        <f t="shared" si="23"/>
        <v>0</v>
      </c>
      <c r="H250" s="83">
        <f t="shared" si="27"/>
        <v>2326.2086194087015</v>
      </c>
      <c r="I250" s="71"/>
    </row>
    <row r="251" spans="2:9">
      <c r="B251" s="42">
        <f t="shared" si="24"/>
        <v>221</v>
      </c>
      <c r="C251" s="61">
        <f t="shared" si="21"/>
        <v>1031.5945383467933</v>
      </c>
      <c r="D251" s="61">
        <f t="shared" si="22"/>
        <v>1294.6140810619077</v>
      </c>
      <c r="E251" s="61">
        <f t="shared" si="25"/>
        <v>2326.208619408701</v>
      </c>
      <c r="F251" s="61">
        <f t="shared" si="26"/>
        <v>221219.74984996341</v>
      </c>
      <c r="G251" s="62">
        <f t="shared" si="23"/>
        <v>0</v>
      </c>
      <c r="H251" s="83">
        <f t="shared" si="27"/>
        <v>2326.208619408701</v>
      </c>
      <c r="I251" s="71"/>
    </row>
    <row r="252" spans="2:9">
      <c r="B252" s="42">
        <f t="shared" si="24"/>
        <v>222</v>
      </c>
      <c r="C252" s="61">
        <f t="shared" si="21"/>
        <v>1037.6035765326635</v>
      </c>
      <c r="D252" s="61">
        <f t="shared" si="22"/>
        <v>1288.6050428760375</v>
      </c>
      <c r="E252" s="61">
        <f t="shared" si="25"/>
        <v>2326.208619408701</v>
      </c>
      <c r="F252" s="61">
        <f t="shared" si="26"/>
        <v>220182.14627343076</v>
      </c>
      <c r="G252" s="62">
        <f t="shared" si="23"/>
        <v>0</v>
      </c>
      <c r="H252" s="83">
        <f t="shared" si="27"/>
        <v>2326.208619408701</v>
      </c>
      <c r="I252" s="71"/>
    </row>
    <row r="253" spans="2:9">
      <c r="B253" s="42">
        <f t="shared" si="24"/>
        <v>223</v>
      </c>
      <c r="C253" s="61">
        <f t="shared" si="21"/>
        <v>1043.6476173659664</v>
      </c>
      <c r="D253" s="61">
        <f t="shared" si="22"/>
        <v>1282.5610020427348</v>
      </c>
      <c r="E253" s="61">
        <f t="shared" si="25"/>
        <v>2326.2086194087015</v>
      </c>
      <c r="F253" s="61">
        <f t="shared" si="26"/>
        <v>219138.4986560648</v>
      </c>
      <c r="G253" s="62">
        <f t="shared" si="23"/>
        <v>0</v>
      </c>
      <c r="H253" s="83">
        <f t="shared" si="27"/>
        <v>2326.2086194087015</v>
      </c>
      <c r="I253" s="71"/>
    </row>
    <row r="254" spans="2:9">
      <c r="B254" s="42">
        <f t="shared" si="24"/>
        <v>224</v>
      </c>
      <c r="C254" s="61">
        <f t="shared" si="21"/>
        <v>1049.7268647371229</v>
      </c>
      <c r="D254" s="61">
        <f t="shared" si="22"/>
        <v>1276.4817546715781</v>
      </c>
      <c r="E254" s="61">
        <f t="shared" si="25"/>
        <v>2326.208619408701</v>
      </c>
      <c r="F254" s="61">
        <f t="shared" si="26"/>
        <v>218088.77179132769</v>
      </c>
      <c r="G254" s="62">
        <f t="shared" si="23"/>
        <v>0</v>
      </c>
      <c r="H254" s="83">
        <f t="shared" si="27"/>
        <v>2326.208619408701</v>
      </c>
      <c r="I254" s="71"/>
    </row>
    <row r="255" spans="2:9">
      <c r="B255" s="42">
        <f t="shared" si="24"/>
        <v>225</v>
      </c>
      <c r="C255" s="61">
        <f t="shared" si="21"/>
        <v>1055.8415237242168</v>
      </c>
      <c r="D255" s="61">
        <f t="shared" si="22"/>
        <v>1270.3670956844844</v>
      </c>
      <c r="E255" s="61">
        <f t="shared" si="25"/>
        <v>2326.2086194087015</v>
      </c>
      <c r="F255" s="61">
        <f t="shared" si="26"/>
        <v>217032.93026760346</v>
      </c>
      <c r="G255" s="62">
        <f t="shared" si="23"/>
        <v>0</v>
      </c>
      <c r="H255" s="83">
        <f t="shared" si="27"/>
        <v>2326.2086194087015</v>
      </c>
      <c r="I255" s="71"/>
    </row>
    <row r="256" spans="2:9">
      <c r="B256" s="42">
        <f t="shared" si="24"/>
        <v>226</v>
      </c>
      <c r="C256" s="61">
        <f t="shared" si="21"/>
        <v>1061.9918005999102</v>
      </c>
      <c r="D256" s="61">
        <f t="shared" si="22"/>
        <v>1264.216818808791</v>
      </c>
      <c r="E256" s="61">
        <f t="shared" si="25"/>
        <v>2326.2086194087015</v>
      </c>
      <c r="F256" s="61">
        <f t="shared" si="26"/>
        <v>215970.93846700355</v>
      </c>
      <c r="G256" s="62">
        <f t="shared" si="23"/>
        <v>0</v>
      </c>
      <c r="H256" s="83">
        <f t="shared" si="27"/>
        <v>2326.2086194087015</v>
      </c>
      <c r="I256" s="71"/>
    </row>
    <row r="257" spans="2:9">
      <c r="B257" s="42">
        <f t="shared" si="24"/>
        <v>227</v>
      </c>
      <c r="C257" s="61">
        <f t="shared" si="21"/>
        <v>1068.1779028384049</v>
      </c>
      <c r="D257" s="61">
        <f t="shared" si="22"/>
        <v>1258.0307165702964</v>
      </c>
      <c r="E257" s="61">
        <f t="shared" si="25"/>
        <v>2326.2086194087015</v>
      </c>
      <c r="F257" s="61">
        <f t="shared" si="26"/>
        <v>214902.76056416513</v>
      </c>
      <c r="G257" s="62">
        <f t="shared" si="23"/>
        <v>0</v>
      </c>
      <c r="H257" s="83">
        <f t="shared" si="27"/>
        <v>2326.2086194087015</v>
      </c>
      <c r="I257" s="71"/>
    </row>
    <row r="258" spans="2:9">
      <c r="B258" s="42">
        <f t="shared" si="24"/>
        <v>228</v>
      </c>
      <c r="C258" s="61">
        <f t="shared" si="21"/>
        <v>1074.4000391224386</v>
      </c>
      <c r="D258" s="61">
        <f t="shared" si="22"/>
        <v>1251.8085802862624</v>
      </c>
      <c r="E258" s="61">
        <f t="shared" si="25"/>
        <v>2326.208619408701</v>
      </c>
      <c r="F258" s="61">
        <f t="shared" si="26"/>
        <v>213828.36052504269</v>
      </c>
      <c r="G258" s="62">
        <f t="shared" si="23"/>
        <v>0</v>
      </c>
      <c r="H258" s="83">
        <f t="shared" si="27"/>
        <v>2326.208619408701</v>
      </c>
      <c r="I258" s="71"/>
    </row>
    <row r="259" spans="2:9">
      <c r="B259" s="42">
        <f t="shared" si="24"/>
        <v>229</v>
      </c>
      <c r="C259" s="61">
        <f t="shared" si="21"/>
        <v>1080.6584193503268</v>
      </c>
      <c r="D259" s="61">
        <f t="shared" si="22"/>
        <v>1245.5502000583745</v>
      </c>
      <c r="E259" s="61">
        <f t="shared" si="25"/>
        <v>2326.2086194087015</v>
      </c>
      <c r="F259" s="61">
        <f t="shared" si="26"/>
        <v>212747.70210569235</v>
      </c>
      <c r="G259" s="62">
        <f t="shared" si="23"/>
        <v>0</v>
      </c>
      <c r="H259" s="83">
        <f t="shared" si="27"/>
        <v>2326.2086194087015</v>
      </c>
      <c r="I259" s="71"/>
    </row>
    <row r="260" spans="2:9">
      <c r="B260" s="42">
        <f t="shared" si="24"/>
        <v>230</v>
      </c>
      <c r="C260" s="61">
        <f t="shared" si="21"/>
        <v>1086.9532546430423</v>
      </c>
      <c r="D260" s="61">
        <f t="shared" si="22"/>
        <v>1239.2553647656587</v>
      </c>
      <c r="E260" s="61">
        <f t="shared" si="25"/>
        <v>2326.208619408701</v>
      </c>
      <c r="F260" s="61">
        <f t="shared" si="26"/>
        <v>211660.74885104931</v>
      </c>
      <c r="G260" s="62">
        <f t="shared" si="23"/>
        <v>0</v>
      </c>
      <c r="H260" s="83">
        <f t="shared" si="27"/>
        <v>2326.208619408701</v>
      </c>
      <c r="I260" s="71"/>
    </row>
    <row r="261" spans="2:9">
      <c r="B261" s="42">
        <f t="shared" si="24"/>
        <v>231</v>
      </c>
      <c r="C261" s="61">
        <f t="shared" si="21"/>
        <v>1093.2847573513382</v>
      </c>
      <c r="D261" s="61">
        <f t="shared" si="22"/>
        <v>1232.9238620573631</v>
      </c>
      <c r="E261" s="61">
        <f t="shared" si="25"/>
        <v>2326.2086194087015</v>
      </c>
      <c r="F261" s="61">
        <f t="shared" si="26"/>
        <v>210567.46409369798</v>
      </c>
      <c r="G261" s="62">
        <f t="shared" si="23"/>
        <v>0</v>
      </c>
      <c r="H261" s="83">
        <f t="shared" si="27"/>
        <v>2326.2086194087015</v>
      </c>
      <c r="I261" s="71"/>
    </row>
    <row r="262" spans="2:9">
      <c r="B262" s="42">
        <f t="shared" si="24"/>
        <v>232</v>
      </c>
      <c r="C262" s="61">
        <f t="shared" si="21"/>
        <v>1099.6531410629098</v>
      </c>
      <c r="D262" s="61">
        <f t="shared" si="22"/>
        <v>1226.5554783457915</v>
      </c>
      <c r="E262" s="61">
        <f t="shared" si="25"/>
        <v>2326.2086194087015</v>
      </c>
      <c r="F262" s="61">
        <f t="shared" si="26"/>
        <v>209467.81095263507</v>
      </c>
      <c r="G262" s="62">
        <f t="shared" si="23"/>
        <v>0</v>
      </c>
      <c r="H262" s="83">
        <f t="shared" si="27"/>
        <v>2326.2086194087015</v>
      </c>
      <c r="I262" s="71"/>
    </row>
    <row r="263" spans="2:9">
      <c r="B263" s="42">
        <f t="shared" si="24"/>
        <v>233</v>
      </c>
      <c r="C263" s="61">
        <f t="shared" si="21"/>
        <v>1106.0586206096009</v>
      </c>
      <c r="D263" s="61">
        <f t="shared" si="22"/>
        <v>1220.1499987991003</v>
      </c>
      <c r="E263" s="61">
        <f t="shared" si="25"/>
        <v>2326.2086194087015</v>
      </c>
      <c r="F263" s="61">
        <f t="shared" si="26"/>
        <v>208361.75233202547</v>
      </c>
      <c r="G263" s="62">
        <f t="shared" si="23"/>
        <v>0</v>
      </c>
      <c r="H263" s="83">
        <f t="shared" si="27"/>
        <v>2326.2086194087015</v>
      </c>
      <c r="I263" s="71"/>
    </row>
    <row r="264" spans="2:9">
      <c r="B264" s="42">
        <f t="shared" si="24"/>
        <v>234</v>
      </c>
      <c r="C264" s="61">
        <f t="shared" si="21"/>
        <v>1112.5014120746521</v>
      </c>
      <c r="D264" s="61">
        <f t="shared" si="22"/>
        <v>1213.7072073340491</v>
      </c>
      <c r="E264" s="61">
        <f t="shared" si="25"/>
        <v>2326.2086194087015</v>
      </c>
      <c r="F264" s="61">
        <f t="shared" si="26"/>
        <v>207249.25091995081</v>
      </c>
      <c r="G264" s="62">
        <f t="shared" si="23"/>
        <v>0</v>
      </c>
      <c r="H264" s="83">
        <f t="shared" si="27"/>
        <v>2326.2086194087015</v>
      </c>
      <c r="I264" s="71"/>
    </row>
    <row r="265" spans="2:9">
      <c r="B265" s="42">
        <f t="shared" si="24"/>
        <v>235</v>
      </c>
      <c r="C265" s="61">
        <f t="shared" si="21"/>
        <v>1118.9817327999867</v>
      </c>
      <c r="D265" s="61">
        <f t="shared" si="22"/>
        <v>1207.2268866087143</v>
      </c>
      <c r="E265" s="61">
        <f t="shared" si="25"/>
        <v>2326.208619408701</v>
      </c>
      <c r="F265" s="61">
        <f t="shared" si="26"/>
        <v>206130.26918715081</v>
      </c>
      <c r="G265" s="62">
        <f t="shared" si="23"/>
        <v>0</v>
      </c>
      <c r="H265" s="83">
        <f t="shared" si="27"/>
        <v>2326.208619408701</v>
      </c>
      <c r="I265" s="71"/>
    </row>
    <row r="266" spans="2:9">
      <c r="B266" s="42">
        <f t="shared" si="24"/>
        <v>236</v>
      </c>
      <c r="C266" s="61">
        <f t="shared" si="21"/>
        <v>1125.4998013935467</v>
      </c>
      <c r="D266" s="61">
        <f t="shared" si="22"/>
        <v>1200.7088180151543</v>
      </c>
      <c r="E266" s="61">
        <f t="shared" si="25"/>
        <v>2326.208619408701</v>
      </c>
      <c r="F266" s="61">
        <f t="shared" si="26"/>
        <v>205004.76938575727</v>
      </c>
      <c r="G266" s="62">
        <f t="shared" si="23"/>
        <v>0</v>
      </c>
      <c r="H266" s="83">
        <f t="shared" si="27"/>
        <v>2326.208619408701</v>
      </c>
      <c r="I266" s="71"/>
    </row>
    <row r="267" spans="2:9">
      <c r="B267" s="42">
        <f t="shared" si="24"/>
        <v>237</v>
      </c>
      <c r="C267" s="61">
        <f t="shared" si="21"/>
        <v>1132.0558377366642</v>
      </c>
      <c r="D267" s="61">
        <f t="shared" si="22"/>
        <v>1194.1527816720368</v>
      </c>
      <c r="E267" s="61">
        <f t="shared" si="25"/>
        <v>2326.208619408701</v>
      </c>
      <c r="F267" s="61">
        <f t="shared" si="26"/>
        <v>203872.71354802061</v>
      </c>
      <c r="G267" s="62">
        <f t="shared" si="23"/>
        <v>0</v>
      </c>
      <c r="H267" s="83">
        <f t="shared" si="27"/>
        <v>2326.208619408701</v>
      </c>
      <c r="I267" s="71"/>
    </row>
    <row r="268" spans="2:9">
      <c r="B268" s="42">
        <f t="shared" si="24"/>
        <v>238</v>
      </c>
      <c r="C268" s="61">
        <f t="shared" si="21"/>
        <v>1138.6500629914801</v>
      </c>
      <c r="D268" s="61">
        <f t="shared" si="22"/>
        <v>1187.5585564172209</v>
      </c>
      <c r="E268" s="61">
        <f t="shared" si="25"/>
        <v>2326.208619408701</v>
      </c>
      <c r="F268" s="61">
        <f t="shared" si="26"/>
        <v>202734.06348502912</v>
      </c>
      <c r="G268" s="62">
        <f t="shared" si="23"/>
        <v>0</v>
      </c>
      <c r="H268" s="83">
        <f t="shared" si="27"/>
        <v>2326.208619408701</v>
      </c>
      <c r="I268" s="71"/>
    </row>
    <row r="269" spans="2:9">
      <c r="B269" s="42">
        <f t="shared" si="24"/>
        <v>239</v>
      </c>
      <c r="C269" s="61">
        <f t="shared" si="21"/>
        <v>1145.2826996084057</v>
      </c>
      <c r="D269" s="61">
        <f t="shared" si="22"/>
        <v>1180.9259198002953</v>
      </c>
      <c r="E269" s="61">
        <f t="shared" si="25"/>
        <v>2326.208619408701</v>
      </c>
      <c r="F269" s="61">
        <f t="shared" si="26"/>
        <v>201588.78078542071</v>
      </c>
      <c r="G269" s="62">
        <f t="shared" si="23"/>
        <v>0</v>
      </c>
      <c r="H269" s="83">
        <f t="shared" si="27"/>
        <v>2326.208619408701</v>
      </c>
      <c r="I269" s="71"/>
    </row>
    <row r="270" spans="2:9">
      <c r="B270" s="42">
        <f t="shared" si="24"/>
        <v>240</v>
      </c>
      <c r="C270" s="61">
        <f t="shared" si="21"/>
        <v>1151.9539713336246</v>
      </c>
      <c r="D270" s="61">
        <f t="shared" si="22"/>
        <v>1174.2546480750766</v>
      </c>
      <c r="E270" s="61">
        <f t="shared" si="25"/>
        <v>2326.2086194087015</v>
      </c>
      <c r="F270" s="61">
        <f t="shared" si="26"/>
        <v>200436.82681408708</v>
      </c>
      <c r="G270" s="62">
        <f t="shared" si="23"/>
        <v>0</v>
      </c>
      <c r="H270" s="83">
        <f t="shared" si="27"/>
        <v>2326.2086194087015</v>
      </c>
      <c r="I270" s="71"/>
    </row>
    <row r="271" spans="2:9">
      <c r="B271" s="42">
        <f t="shared" si="24"/>
        <v>241</v>
      </c>
      <c r="C271" s="61">
        <f t="shared" si="21"/>
        <v>1158.6641032166431</v>
      </c>
      <c r="D271" s="61">
        <f t="shared" si="22"/>
        <v>1167.5445161920579</v>
      </c>
      <c r="E271" s="61">
        <f t="shared" si="25"/>
        <v>2326.208619408701</v>
      </c>
      <c r="F271" s="61">
        <f t="shared" si="26"/>
        <v>199278.16271087044</v>
      </c>
      <c r="G271" s="62">
        <f t="shared" si="23"/>
        <v>0</v>
      </c>
      <c r="H271" s="83">
        <f t="shared" si="27"/>
        <v>2326.208619408701</v>
      </c>
      <c r="I271" s="71"/>
    </row>
    <row r="272" spans="2:9">
      <c r="B272" s="42">
        <f t="shared" si="24"/>
        <v>242</v>
      </c>
      <c r="C272" s="61">
        <f t="shared" si="21"/>
        <v>1165.41332161788</v>
      </c>
      <c r="D272" s="61">
        <f t="shared" si="22"/>
        <v>1160.7952977908212</v>
      </c>
      <c r="E272" s="61">
        <f t="shared" si="25"/>
        <v>2326.2086194087015</v>
      </c>
      <c r="F272" s="61">
        <f t="shared" si="26"/>
        <v>198112.74938925257</v>
      </c>
      <c r="G272" s="62">
        <f t="shared" si="23"/>
        <v>0</v>
      </c>
      <c r="H272" s="83">
        <f t="shared" si="27"/>
        <v>2326.2086194087015</v>
      </c>
      <c r="I272" s="71"/>
    </row>
    <row r="273" spans="2:9">
      <c r="B273" s="42">
        <f t="shared" si="24"/>
        <v>243</v>
      </c>
      <c r="C273" s="61">
        <f t="shared" si="21"/>
        <v>1172.2018542163039</v>
      </c>
      <c r="D273" s="61">
        <f t="shared" si="22"/>
        <v>1154.0067651923973</v>
      </c>
      <c r="E273" s="61">
        <f t="shared" si="25"/>
        <v>2326.2086194087015</v>
      </c>
      <c r="F273" s="61">
        <f t="shared" si="26"/>
        <v>196940.54753503625</v>
      </c>
      <c r="G273" s="62">
        <f t="shared" si="23"/>
        <v>0</v>
      </c>
      <c r="H273" s="83">
        <f t="shared" si="27"/>
        <v>2326.2086194087015</v>
      </c>
      <c r="I273" s="71"/>
    </row>
    <row r="274" spans="2:9">
      <c r="B274" s="42">
        <f t="shared" si="24"/>
        <v>244</v>
      </c>
      <c r="C274" s="61">
        <f t="shared" si="21"/>
        <v>1179.0299300171139</v>
      </c>
      <c r="D274" s="61">
        <f t="shared" si="22"/>
        <v>1147.1786893915869</v>
      </c>
      <c r="E274" s="61">
        <f t="shared" si="25"/>
        <v>2326.2086194087005</v>
      </c>
      <c r="F274" s="61">
        <f t="shared" si="26"/>
        <v>195761.51760501915</v>
      </c>
      <c r="G274" s="62">
        <f t="shared" si="23"/>
        <v>0</v>
      </c>
      <c r="H274" s="83">
        <f t="shared" si="27"/>
        <v>2326.2086194087005</v>
      </c>
      <c r="I274" s="71"/>
    </row>
    <row r="275" spans="2:9">
      <c r="B275" s="42">
        <f t="shared" si="24"/>
        <v>245</v>
      </c>
      <c r="C275" s="61">
        <f t="shared" si="21"/>
        <v>1185.8977793594636</v>
      </c>
      <c r="D275" s="61">
        <f t="shared" si="22"/>
        <v>1140.3108400492374</v>
      </c>
      <c r="E275" s="61">
        <f t="shared" si="25"/>
        <v>2326.208619408701</v>
      </c>
      <c r="F275" s="61">
        <f t="shared" si="26"/>
        <v>194575.6198256597</v>
      </c>
      <c r="G275" s="62">
        <f t="shared" si="23"/>
        <v>0</v>
      </c>
      <c r="H275" s="83">
        <f t="shared" si="27"/>
        <v>2326.208619408701</v>
      </c>
      <c r="I275" s="71"/>
    </row>
    <row r="276" spans="2:9">
      <c r="B276" s="42">
        <f t="shared" si="24"/>
        <v>246</v>
      </c>
      <c r="C276" s="61">
        <f t="shared" si="21"/>
        <v>1192.8056339242326</v>
      </c>
      <c r="D276" s="61">
        <f t="shared" si="22"/>
        <v>1133.4029854844682</v>
      </c>
      <c r="E276" s="61">
        <f t="shared" si="25"/>
        <v>2326.2086194087005</v>
      </c>
      <c r="F276" s="61">
        <f t="shared" si="26"/>
        <v>193382.81419173547</v>
      </c>
      <c r="G276" s="62">
        <f t="shared" si="23"/>
        <v>0</v>
      </c>
      <c r="H276" s="83">
        <f t="shared" si="27"/>
        <v>2326.2086194087005</v>
      </c>
      <c r="I276" s="71"/>
    </row>
    <row r="277" spans="2:9">
      <c r="B277" s="42">
        <f t="shared" si="24"/>
        <v>247</v>
      </c>
      <c r="C277" s="61">
        <f t="shared" si="21"/>
        <v>1199.7537267418411</v>
      </c>
      <c r="D277" s="61">
        <f t="shared" si="22"/>
        <v>1126.4548926668599</v>
      </c>
      <c r="E277" s="61">
        <f t="shared" si="25"/>
        <v>2326.208619408701</v>
      </c>
      <c r="F277" s="61">
        <f t="shared" si="26"/>
        <v>192183.06046499361</v>
      </c>
      <c r="G277" s="62">
        <f t="shared" si="23"/>
        <v>0</v>
      </c>
      <c r="H277" s="83">
        <f t="shared" si="27"/>
        <v>2326.208619408701</v>
      </c>
      <c r="I277" s="71"/>
    </row>
    <row r="278" spans="2:9">
      <c r="B278" s="42">
        <f t="shared" si="24"/>
        <v>248</v>
      </c>
      <c r="C278" s="61">
        <f t="shared" si="21"/>
        <v>1206.7422922001124</v>
      </c>
      <c r="D278" s="61">
        <f t="shared" si="22"/>
        <v>1119.4663272085886</v>
      </c>
      <c r="E278" s="61">
        <f t="shared" si="25"/>
        <v>2326.208619408701</v>
      </c>
      <c r="F278" s="61">
        <f t="shared" si="26"/>
        <v>190976.31817279352</v>
      </c>
      <c r="G278" s="62">
        <f t="shared" si="23"/>
        <v>0</v>
      </c>
      <c r="H278" s="83">
        <f t="shared" si="27"/>
        <v>2326.208619408701</v>
      </c>
      <c r="I278" s="71"/>
    </row>
    <row r="279" spans="2:9">
      <c r="B279" s="42">
        <f t="shared" si="24"/>
        <v>249</v>
      </c>
      <c r="C279" s="61">
        <f t="shared" si="21"/>
        <v>1213.7715660521781</v>
      </c>
      <c r="D279" s="61">
        <f t="shared" si="22"/>
        <v>1112.4370533565232</v>
      </c>
      <c r="E279" s="61">
        <f t="shared" si="25"/>
        <v>2326.2086194087015</v>
      </c>
      <c r="F279" s="61">
        <f t="shared" si="26"/>
        <v>189762.54660674135</v>
      </c>
      <c r="G279" s="62">
        <f t="shared" si="23"/>
        <v>0</v>
      </c>
      <c r="H279" s="83">
        <f t="shared" si="27"/>
        <v>2326.2086194087015</v>
      </c>
      <c r="I279" s="71"/>
    </row>
    <row r="280" spans="2:9">
      <c r="B280" s="42">
        <f t="shared" si="24"/>
        <v>250</v>
      </c>
      <c r="C280" s="61">
        <f t="shared" si="21"/>
        <v>1220.8417854244319</v>
      </c>
      <c r="D280" s="61">
        <f t="shared" si="22"/>
        <v>1105.3668339842693</v>
      </c>
      <c r="E280" s="61">
        <f t="shared" si="25"/>
        <v>2326.2086194087015</v>
      </c>
      <c r="F280" s="61">
        <f t="shared" si="26"/>
        <v>188541.70482131693</v>
      </c>
      <c r="G280" s="62">
        <f t="shared" si="23"/>
        <v>0</v>
      </c>
      <c r="H280" s="83">
        <f t="shared" si="27"/>
        <v>2326.2086194087015</v>
      </c>
      <c r="I280" s="71"/>
    </row>
    <row r="281" spans="2:9">
      <c r="B281" s="42">
        <f t="shared" si="24"/>
        <v>251</v>
      </c>
      <c r="C281" s="61">
        <f t="shared" si="21"/>
        <v>1227.9531888245294</v>
      </c>
      <c r="D281" s="61">
        <f t="shared" si="22"/>
        <v>1098.2554305841718</v>
      </c>
      <c r="E281" s="61">
        <f t="shared" si="25"/>
        <v>2326.2086194087015</v>
      </c>
      <c r="F281" s="61">
        <f t="shared" si="26"/>
        <v>187313.75163249241</v>
      </c>
      <c r="G281" s="62">
        <f t="shared" si="23"/>
        <v>0</v>
      </c>
      <c r="H281" s="83">
        <f t="shared" si="27"/>
        <v>2326.2086194087015</v>
      </c>
      <c r="I281" s="71"/>
    </row>
    <row r="282" spans="2:9">
      <c r="B282" s="42">
        <f t="shared" si="24"/>
        <v>252</v>
      </c>
      <c r="C282" s="61">
        <f t="shared" si="21"/>
        <v>1235.1060161494322</v>
      </c>
      <c r="D282" s="61">
        <f t="shared" si="22"/>
        <v>1091.102603259269</v>
      </c>
      <c r="E282" s="61">
        <f t="shared" si="25"/>
        <v>2326.2086194087015</v>
      </c>
      <c r="F282" s="61">
        <f t="shared" si="26"/>
        <v>186078.64561634298</v>
      </c>
      <c r="G282" s="62">
        <f t="shared" si="23"/>
        <v>0</v>
      </c>
      <c r="H282" s="83">
        <f t="shared" si="27"/>
        <v>2326.2086194087015</v>
      </c>
      <c r="I282" s="71"/>
    </row>
    <row r="283" spans="2:9">
      <c r="B283" s="42">
        <f t="shared" si="24"/>
        <v>253</v>
      </c>
      <c r="C283" s="61">
        <f t="shared" si="21"/>
        <v>1242.3005086935027</v>
      </c>
      <c r="D283" s="61">
        <f t="shared" si="22"/>
        <v>1083.9081107151985</v>
      </c>
      <c r="E283" s="61">
        <f t="shared" si="25"/>
        <v>2326.2086194087015</v>
      </c>
      <c r="F283" s="61">
        <f t="shared" si="26"/>
        <v>184836.34510764948</v>
      </c>
      <c r="G283" s="62">
        <f t="shared" si="23"/>
        <v>0</v>
      </c>
      <c r="H283" s="83">
        <f t="shared" si="27"/>
        <v>2326.2086194087015</v>
      </c>
      <c r="I283" s="71"/>
    </row>
    <row r="284" spans="2:9">
      <c r="B284" s="42">
        <f t="shared" si="24"/>
        <v>254</v>
      </c>
      <c r="C284" s="61">
        <f t="shared" si="21"/>
        <v>1249.5369091566422</v>
      </c>
      <c r="D284" s="61">
        <f t="shared" si="22"/>
        <v>1076.6717102520588</v>
      </c>
      <c r="E284" s="61">
        <f t="shared" si="25"/>
        <v>2326.208619408701</v>
      </c>
      <c r="F284" s="61">
        <f t="shared" si="26"/>
        <v>183586.80819849283</v>
      </c>
      <c r="G284" s="62">
        <f t="shared" si="23"/>
        <v>0</v>
      </c>
      <c r="H284" s="83">
        <f t="shared" si="27"/>
        <v>2326.208619408701</v>
      </c>
      <c r="I284" s="71"/>
    </row>
    <row r="285" spans="2:9">
      <c r="B285" s="42">
        <f t="shared" si="24"/>
        <v>255</v>
      </c>
      <c r="C285" s="61">
        <f t="shared" si="21"/>
        <v>1256.8154616524796</v>
      </c>
      <c r="D285" s="61">
        <f t="shared" si="22"/>
        <v>1069.3931577562214</v>
      </c>
      <c r="E285" s="61">
        <f t="shared" si="25"/>
        <v>2326.208619408701</v>
      </c>
      <c r="F285" s="61">
        <f t="shared" si="26"/>
        <v>182329.99273684036</v>
      </c>
      <c r="G285" s="62">
        <f t="shared" si="23"/>
        <v>0</v>
      </c>
      <c r="H285" s="83">
        <f t="shared" si="27"/>
        <v>2326.208619408701</v>
      </c>
      <c r="I285" s="71"/>
    </row>
    <row r="286" spans="2:9">
      <c r="B286" s="42">
        <f t="shared" si="24"/>
        <v>256</v>
      </c>
      <c r="C286" s="61">
        <f t="shared" si="21"/>
        <v>1264.1364117166056</v>
      </c>
      <c r="D286" s="61">
        <f t="shared" si="22"/>
        <v>1062.0722076920954</v>
      </c>
      <c r="E286" s="61">
        <f t="shared" si="25"/>
        <v>2326.208619408701</v>
      </c>
      <c r="F286" s="61">
        <f t="shared" si="26"/>
        <v>181065.85632512375</v>
      </c>
      <c r="G286" s="62">
        <f t="shared" si="23"/>
        <v>0</v>
      </c>
      <c r="H286" s="83">
        <f t="shared" si="27"/>
        <v>2326.208619408701</v>
      </c>
      <c r="I286" s="71"/>
    </row>
    <row r="287" spans="2:9">
      <c r="B287" s="42">
        <f t="shared" si="24"/>
        <v>257</v>
      </c>
      <c r="C287" s="61">
        <f t="shared" ref="C287:C350" si="28">IF(B287&lt;=$D$10,IF($G$1008&gt;3,IF($G$1001=1,IF(B287&lt;=$G$9+IF(OR($G$1008=2,$G$1008=3),$D$10,0),IF(ISERR(PPMT($G$11/12,B287,$F$1012,-$F$30)),"",PPMT($G$11/12,B287,$F$1012,-$F$30)),IF(ISERR(PPMT($G$12/12,B287,$F$1012,-D1281)),"",PPMT($G$12/12,B287,$F$1012,-D1281))),IF(B287&lt;=$D$7,$F$30/($F$1012),"")),0),IF($G$1001=1,IF($G$1008=1,C1282,IF(B287&lt;=$G$9+IF(OR($G$1008=2,$G$1008=3),$D$10,0),IF(ISERR(PPMT($G$11/12,B287-$D$7+$F$1012,$D$7-$D$7+$F$1012,-$F$30)),"",PPMT($G$11/12,B287-$D$7+$F$1012,$D$7-$D$7+$F$1012,-$F$30)),IF(ISERR(PPMT($G$12/12,B287-$D$7+$F$1012,$D$7-$D$7+$F$1012,-D1281)),"",PPMT($G$12/12,B287-$D$7+$F$1012-$G$9,$D$7-$D$7+$F$1012-$G$9,-D1281)))),IF(B287&lt;=$D$7,$F$30/($F$1012),"")))</f>
        <v>1271.5000063148545</v>
      </c>
      <c r="D287" s="61">
        <f t="shared" ref="D287:D350" si="29">IF(B287&lt;=$D$7,IF(B287&lt;=$D$7-$F$1013,0,IF($G$1001=1,IF(B287&lt;=$G$9+$D$7-$F$1013,IF(OR($G$1008&gt;3,$D$10=0),IF(ISERR(IPMT($G$11/12,B287-$D$7+$F$1013,$D$7-$D$7+$F$1013,-$F$30)),"",IPMT($G$11/12,B287-$D$7+$F$1013,$D$7-$D$7+$F$1013,-$F$30)),F286*$G$11/12),IF(OR($G$1008&gt;3,$D$10=0),IF(ISERR(IPMT($G$12/12,B287-$D$7+$F$1013-$G$9,$D$7-$D$7+$F$1013-$G$9,-D1281)),"",IPMT($G$12/12,B287-$D$7+$F$1013-$G$9,$D$7-$D$7+$F$1013-$G$9,-D1281)),F286*$G$12/12)),IF(B287&lt;=$G$9+$D$7-$F$1013,F286*$G$11/12,F286*$G$12/12))),"")</f>
        <v>1054.7086130938462</v>
      </c>
      <c r="E287" s="61">
        <f t="shared" si="25"/>
        <v>2326.2086194087005</v>
      </c>
      <c r="F287" s="61">
        <f t="shared" si="26"/>
        <v>179794.35631880889</v>
      </c>
      <c r="G287" s="62">
        <f t="shared" ref="G287:G350" si="30">IF(B287&lt;=$D$7,IF(AND(MOD(B287,12)=1,B287&gt;1),$F$30*$E$23+F286*$E$22+$E$24,0)+IF(AND($G$1008&gt;2,B287&lt;=$D$10),0,$E$18*F286+$E$19*$F$30+$E$20),"")</f>
        <v>0</v>
      </c>
      <c r="H287" s="83">
        <f t="shared" si="27"/>
        <v>2326.2086194087005</v>
      </c>
      <c r="I287" s="71"/>
    </row>
    <row r="288" spans="2:9">
      <c r="B288" s="42">
        <f t="shared" ref="B288:B351" si="31">IF(B287&gt;=$D$7, " ", B287+1)</f>
        <v>258</v>
      </c>
      <c r="C288" s="61">
        <f t="shared" si="28"/>
        <v>1278.9064938516387</v>
      </c>
      <c r="D288" s="61">
        <f t="shared" si="29"/>
        <v>1047.3021255570623</v>
      </c>
      <c r="E288" s="61">
        <f t="shared" ref="E288:E351" si="32">IF(ISERR(D288+C288),"",D288+C288)</f>
        <v>2326.208619408701</v>
      </c>
      <c r="F288" s="61">
        <f t="shared" ref="F288:F351" si="33">IF(ISERR(F287-C288),"",F287-C288)</f>
        <v>178515.44982495724</v>
      </c>
      <c r="G288" s="62">
        <f t="shared" si="30"/>
        <v>0</v>
      </c>
      <c r="H288" s="83">
        <f t="shared" ref="H288:H351" si="34">IF(ISERR(E288+G288),"",E288+G288)</f>
        <v>2326.208619408701</v>
      </c>
      <c r="I288" s="71"/>
    </row>
    <row r="289" spans="2:9">
      <c r="B289" s="42">
        <f t="shared" si="31"/>
        <v>259</v>
      </c>
      <c r="C289" s="61">
        <f t="shared" si="28"/>
        <v>1286.3561241783245</v>
      </c>
      <c r="D289" s="61">
        <f t="shared" si="29"/>
        <v>1039.8524952303767</v>
      </c>
      <c r="E289" s="61">
        <f t="shared" si="32"/>
        <v>2326.2086194087015</v>
      </c>
      <c r="F289" s="61">
        <f t="shared" si="33"/>
        <v>177229.0937007789</v>
      </c>
      <c r="G289" s="62">
        <f t="shared" si="30"/>
        <v>0</v>
      </c>
      <c r="H289" s="83">
        <f t="shared" si="34"/>
        <v>2326.2086194087015</v>
      </c>
      <c r="I289" s="71"/>
    </row>
    <row r="290" spans="2:9">
      <c r="B290" s="42">
        <f t="shared" si="31"/>
        <v>260</v>
      </c>
      <c r="C290" s="61">
        <f t="shared" si="28"/>
        <v>1293.849148601663</v>
      </c>
      <c r="D290" s="61">
        <f t="shared" si="29"/>
        <v>1032.359470807038</v>
      </c>
      <c r="E290" s="61">
        <f t="shared" si="32"/>
        <v>2326.208619408701</v>
      </c>
      <c r="F290" s="61">
        <f t="shared" si="33"/>
        <v>175935.24455217723</v>
      </c>
      <c r="G290" s="62">
        <f t="shared" si="30"/>
        <v>0</v>
      </c>
      <c r="H290" s="83">
        <f t="shared" si="34"/>
        <v>2326.208619408701</v>
      </c>
      <c r="I290" s="71"/>
    </row>
    <row r="291" spans="2:9">
      <c r="B291" s="42">
        <f t="shared" si="31"/>
        <v>261</v>
      </c>
      <c r="C291" s="61">
        <f t="shared" si="28"/>
        <v>1301.385819892268</v>
      </c>
      <c r="D291" s="61">
        <f t="shared" si="29"/>
        <v>1024.8227995164332</v>
      </c>
      <c r="E291" s="61">
        <f t="shared" si="32"/>
        <v>2326.2086194087015</v>
      </c>
      <c r="F291" s="61">
        <f t="shared" si="33"/>
        <v>174633.85873228498</v>
      </c>
      <c r="G291" s="62">
        <f t="shared" si="30"/>
        <v>0</v>
      </c>
      <c r="H291" s="83">
        <f t="shared" si="34"/>
        <v>2326.2086194087015</v>
      </c>
      <c r="I291" s="71"/>
    </row>
    <row r="292" spans="2:9">
      <c r="B292" s="42">
        <f t="shared" si="31"/>
        <v>262</v>
      </c>
      <c r="C292" s="61">
        <f t="shared" si="28"/>
        <v>1308.9663922931404</v>
      </c>
      <c r="D292" s="61">
        <f t="shared" si="29"/>
        <v>1017.2422271155609</v>
      </c>
      <c r="E292" s="61">
        <f t="shared" si="32"/>
        <v>2326.2086194087015</v>
      </c>
      <c r="F292" s="61">
        <f t="shared" si="33"/>
        <v>173324.89233999184</v>
      </c>
      <c r="G292" s="62">
        <f t="shared" si="30"/>
        <v>0</v>
      </c>
      <c r="H292" s="83">
        <f t="shared" si="34"/>
        <v>2326.2086194087015</v>
      </c>
      <c r="I292" s="71"/>
    </row>
    <row r="293" spans="2:9">
      <c r="B293" s="42">
        <f t="shared" si="31"/>
        <v>263</v>
      </c>
      <c r="C293" s="61">
        <f t="shared" si="28"/>
        <v>1316.5911215282481</v>
      </c>
      <c r="D293" s="61">
        <f t="shared" si="29"/>
        <v>1009.6174978804534</v>
      </c>
      <c r="E293" s="61">
        <f t="shared" si="32"/>
        <v>2326.2086194087015</v>
      </c>
      <c r="F293" s="61">
        <f t="shared" si="33"/>
        <v>172008.3012184636</v>
      </c>
      <c r="G293" s="62">
        <f t="shared" si="30"/>
        <v>0</v>
      </c>
      <c r="H293" s="83">
        <f t="shared" si="34"/>
        <v>2326.2086194087015</v>
      </c>
      <c r="I293" s="71"/>
    </row>
    <row r="294" spans="2:9">
      <c r="B294" s="42">
        <f t="shared" si="31"/>
        <v>264</v>
      </c>
      <c r="C294" s="61">
        <f t="shared" si="28"/>
        <v>1324.2602648111501</v>
      </c>
      <c r="D294" s="61">
        <f t="shared" si="29"/>
        <v>1001.9483545975514</v>
      </c>
      <c r="E294" s="61">
        <f t="shared" si="32"/>
        <v>2326.2086194087015</v>
      </c>
      <c r="F294" s="61">
        <f t="shared" si="33"/>
        <v>170684.04095365244</v>
      </c>
      <c r="G294" s="62">
        <f t="shared" si="30"/>
        <v>0</v>
      </c>
      <c r="H294" s="83">
        <f t="shared" si="34"/>
        <v>2326.2086194087015</v>
      </c>
      <c r="I294" s="71"/>
    </row>
    <row r="295" spans="2:9">
      <c r="B295" s="42">
        <f t="shared" si="31"/>
        <v>265</v>
      </c>
      <c r="C295" s="61">
        <f t="shared" si="28"/>
        <v>1331.9740808536749</v>
      </c>
      <c r="D295" s="61">
        <f t="shared" si="29"/>
        <v>994.23453855502623</v>
      </c>
      <c r="E295" s="61">
        <f t="shared" si="32"/>
        <v>2326.208619408701</v>
      </c>
      <c r="F295" s="61">
        <f t="shared" si="33"/>
        <v>169352.06687279875</v>
      </c>
      <c r="G295" s="62">
        <f t="shared" si="30"/>
        <v>0</v>
      </c>
      <c r="H295" s="83">
        <f t="shared" si="34"/>
        <v>2326.208619408701</v>
      </c>
      <c r="I295" s="71"/>
    </row>
    <row r="296" spans="2:9">
      <c r="B296" s="42">
        <f t="shared" si="31"/>
        <v>266</v>
      </c>
      <c r="C296" s="61">
        <f t="shared" si="28"/>
        <v>1339.7328298746475</v>
      </c>
      <c r="D296" s="61">
        <f t="shared" si="29"/>
        <v>986.47578953405366</v>
      </c>
      <c r="E296" s="61">
        <f t="shared" si="32"/>
        <v>2326.208619408701</v>
      </c>
      <c r="F296" s="61">
        <f t="shared" si="33"/>
        <v>168012.33404292411</v>
      </c>
      <c r="G296" s="62">
        <f t="shared" si="30"/>
        <v>0</v>
      </c>
      <c r="H296" s="83">
        <f t="shared" si="34"/>
        <v>2326.208619408701</v>
      </c>
      <c r="I296" s="71"/>
    </row>
    <row r="297" spans="2:9">
      <c r="B297" s="42">
        <f t="shared" si="31"/>
        <v>267</v>
      </c>
      <c r="C297" s="61">
        <f t="shared" si="28"/>
        <v>1347.5367736086673</v>
      </c>
      <c r="D297" s="61">
        <f t="shared" si="29"/>
        <v>978.67184580003379</v>
      </c>
      <c r="E297" s="61">
        <f t="shared" si="32"/>
        <v>2326.208619408701</v>
      </c>
      <c r="F297" s="61">
        <f t="shared" si="33"/>
        <v>166664.79726931543</v>
      </c>
      <c r="G297" s="62">
        <f t="shared" si="30"/>
        <v>0</v>
      </c>
      <c r="H297" s="83">
        <f t="shared" si="34"/>
        <v>2326.208619408701</v>
      </c>
      <c r="I297" s="71"/>
    </row>
    <row r="298" spans="2:9">
      <c r="B298" s="42">
        <f t="shared" si="31"/>
        <v>268</v>
      </c>
      <c r="C298" s="61">
        <f t="shared" si="28"/>
        <v>1355.3861753149381</v>
      </c>
      <c r="D298" s="61">
        <f t="shared" si="29"/>
        <v>970.82244409376312</v>
      </c>
      <c r="E298" s="61">
        <f t="shared" si="32"/>
        <v>2326.2086194087015</v>
      </c>
      <c r="F298" s="61">
        <f t="shared" si="33"/>
        <v>165309.4110940005</v>
      </c>
      <c r="G298" s="62">
        <f t="shared" si="30"/>
        <v>0</v>
      </c>
      <c r="H298" s="83">
        <f t="shared" si="34"/>
        <v>2326.2086194087015</v>
      </c>
      <c r="I298" s="71"/>
    </row>
    <row r="299" spans="2:9">
      <c r="B299" s="42">
        <f t="shared" si="31"/>
        <v>269</v>
      </c>
      <c r="C299" s="61">
        <f t="shared" si="28"/>
        <v>1363.2812997861474</v>
      </c>
      <c r="D299" s="61">
        <f t="shared" si="29"/>
        <v>962.92731962255368</v>
      </c>
      <c r="E299" s="61">
        <f t="shared" si="32"/>
        <v>2326.208619408701</v>
      </c>
      <c r="F299" s="61">
        <f t="shared" si="33"/>
        <v>163946.12979421436</v>
      </c>
      <c r="G299" s="62">
        <f t="shared" si="30"/>
        <v>0</v>
      </c>
      <c r="H299" s="83">
        <f t="shared" si="34"/>
        <v>2326.208619408701</v>
      </c>
      <c r="I299" s="71"/>
    </row>
    <row r="300" spans="2:9">
      <c r="B300" s="42">
        <f t="shared" si="31"/>
        <v>270</v>
      </c>
      <c r="C300" s="61">
        <f t="shared" si="28"/>
        <v>1371.2224133574018</v>
      </c>
      <c r="D300" s="61">
        <f t="shared" si="29"/>
        <v>954.9862060512994</v>
      </c>
      <c r="E300" s="61">
        <f t="shared" si="32"/>
        <v>2326.2086194087015</v>
      </c>
      <c r="F300" s="61">
        <f t="shared" si="33"/>
        <v>162574.90738085695</v>
      </c>
      <c r="G300" s="62">
        <f t="shared" si="30"/>
        <v>0</v>
      </c>
      <c r="H300" s="83">
        <f t="shared" si="34"/>
        <v>2326.2086194087015</v>
      </c>
      <c r="I300" s="71"/>
    </row>
    <row r="301" spans="2:9">
      <c r="B301" s="42">
        <f t="shared" si="31"/>
        <v>271</v>
      </c>
      <c r="C301" s="61">
        <f t="shared" si="28"/>
        <v>1379.2097839152086</v>
      </c>
      <c r="D301" s="61">
        <f t="shared" si="29"/>
        <v>946.99883549349261</v>
      </c>
      <c r="E301" s="61">
        <f t="shared" si="32"/>
        <v>2326.2086194087015</v>
      </c>
      <c r="F301" s="61">
        <f t="shared" si="33"/>
        <v>161195.69759694175</v>
      </c>
      <c r="G301" s="62">
        <f t="shared" si="30"/>
        <v>0</v>
      </c>
      <c r="H301" s="83">
        <f t="shared" si="34"/>
        <v>2326.2086194087015</v>
      </c>
      <c r="I301" s="71"/>
    </row>
    <row r="302" spans="2:9">
      <c r="B302" s="42">
        <f t="shared" si="31"/>
        <v>272</v>
      </c>
      <c r="C302" s="61">
        <f t="shared" si="28"/>
        <v>1387.2436809065148</v>
      </c>
      <c r="D302" s="61">
        <f t="shared" si="29"/>
        <v>938.96493850218644</v>
      </c>
      <c r="E302" s="61">
        <f t="shared" si="32"/>
        <v>2326.2086194087015</v>
      </c>
      <c r="F302" s="61">
        <f t="shared" si="33"/>
        <v>159808.45391603524</v>
      </c>
      <c r="G302" s="62">
        <f t="shared" si="30"/>
        <v>0</v>
      </c>
      <c r="H302" s="83">
        <f t="shared" si="34"/>
        <v>2326.2086194087015</v>
      </c>
      <c r="I302" s="71"/>
    </row>
    <row r="303" spans="2:9">
      <c r="B303" s="42">
        <f t="shared" si="31"/>
        <v>273</v>
      </c>
      <c r="C303" s="61">
        <f t="shared" si="28"/>
        <v>1395.324375347795</v>
      </c>
      <c r="D303" s="61">
        <f t="shared" si="29"/>
        <v>930.88424406090621</v>
      </c>
      <c r="E303" s="61">
        <f t="shared" si="32"/>
        <v>2326.2086194087015</v>
      </c>
      <c r="F303" s="61">
        <f t="shared" si="33"/>
        <v>158413.12954068746</v>
      </c>
      <c r="G303" s="62">
        <f t="shared" si="30"/>
        <v>0</v>
      </c>
      <c r="H303" s="83">
        <f t="shared" si="34"/>
        <v>2326.2086194087015</v>
      </c>
      <c r="I303" s="71"/>
    </row>
    <row r="304" spans="2:9">
      <c r="B304" s="42">
        <f t="shared" si="31"/>
        <v>274</v>
      </c>
      <c r="C304" s="61">
        <f t="shared" si="28"/>
        <v>1403.452139834196</v>
      </c>
      <c r="D304" s="61">
        <f t="shared" si="29"/>
        <v>922.75647957450519</v>
      </c>
      <c r="E304" s="61">
        <f t="shared" si="32"/>
        <v>2326.2086194087015</v>
      </c>
      <c r="F304" s="61">
        <f t="shared" si="33"/>
        <v>157009.67740085325</v>
      </c>
      <c r="G304" s="62">
        <f t="shared" si="30"/>
        <v>0</v>
      </c>
      <c r="H304" s="83">
        <f t="shared" si="34"/>
        <v>2326.2086194087015</v>
      </c>
      <c r="I304" s="71"/>
    </row>
    <row r="305" spans="2:9">
      <c r="B305" s="42">
        <f t="shared" si="31"/>
        <v>275</v>
      </c>
      <c r="C305" s="61">
        <f t="shared" si="28"/>
        <v>1411.6272485487302</v>
      </c>
      <c r="D305" s="61">
        <f t="shared" si="29"/>
        <v>914.58137085997089</v>
      </c>
      <c r="E305" s="61">
        <f t="shared" si="32"/>
        <v>2326.208619408701</v>
      </c>
      <c r="F305" s="61">
        <f t="shared" si="33"/>
        <v>155598.05015230452</v>
      </c>
      <c r="G305" s="62">
        <f t="shared" si="30"/>
        <v>0</v>
      </c>
      <c r="H305" s="83">
        <f t="shared" si="34"/>
        <v>2326.208619408701</v>
      </c>
      <c r="I305" s="71"/>
    </row>
    <row r="306" spans="2:9">
      <c r="B306" s="42">
        <f t="shared" si="31"/>
        <v>276</v>
      </c>
      <c r="C306" s="61">
        <f t="shared" si="28"/>
        <v>1419.8499772715265</v>
      </c>
      <c r="D306" s="61">
        <f t="shared" si="29"/>
        <v>906.35864213717457</v>
      </c>
      <c r="E306" s="61">
        <f t="shared" si="32"/>
        <v>2326.208619408701</v>
      </c>
      <c r="F306" s="61">
        <f t="shared" si="33"/>
        <v>154178.20017503301</v>
      </c>
      <c r="G306" s="62">
        <f t="shared" si="30"/>
        <v>0</v>
      </c>
      <c r="H306" s="83">
        <f t="shared" si="34"/>
        <v>2326.208619408701</v>
      </c>
      <c r="I306" s="71"/>
    </row>
    <row r="307" spans="2:9">
      <c r="B307" s="42">
        <f t="shared" si="31"/>
        <v>277</v>
      </c>
      <c r="C307" s="61">
        <f t="shared" si="28"/>
        <v>1428.1206033891333</v>
      </c>
      <c r="D307" s="61">
        <f t="shared" si="29"/>
        <v>898.08801601956804</v>
      </c>
      <c r="E307" s="61">
        <f t="shared" si="32"/>
        <v>2326.2086194087015</v>
      </c>
      <c r="F307" s="61">
        <f t="shared" si="33"/>
        <v>152750.07957164387</v>
      </c>
      <c r="G307" s="62">
        <f t="shared" si="30"/>
        <v>0</v>
      </c>
      <c r="H307" s="83">
        <f t="shared" si="34"/>
        <v>2326.2086194087015</v>
      </c>
      <c r="I307" s="71"/>
    </row>
    <row r="308" spans="2:9">
      <c r="B308" s="42">
        <f t="shared" si="31"/>
        <v>278</v>
      </c>
      <c r="C308" s="61">
        <f t="shared" si="28"/>
        <v>1436.439405903875</v>
      </c>
      <c r="D308" s="61">
        <f t="shared" si="29"/>
        <v>889.7692135048261</v>
      </c>
      <c r="E308" s="61">
        <f t="shared" si="32"/>
        <v>2326.208619408701</v>
      </c>
      <c r="F308" s="61">
        <f t="shared" si="33"/>
        <v>151313.64016573998</v>
      </c>
      <c r="G308" s="62">
        <f t="shared" si="30"/>
        <v>0</v>
      </c>
      <c r="H308" s="83">
        <f t="shared" si="34"/>
        <v>2326.208619408701</v>
      </c>
      <c r="I308" s="71"/>
    </row>
    <row r="309" spans="2:9">
      <c r="B309" s="42">
        <f t="shared" si="31"/>
        <v>279</v>
      </c>
      <c r="C309" s="61">
        <f t="shared" si="28"/>
        <v>1444.806665443265</v>
      </c>
      <c r="D309" s="61">
        <f t="shared" si="29"/>
        <v>881.40195396543618</v>
      </c>
      <c r="E309" s="61">
        <f t="shared" si="32"/>
        <v>2326.2086194087015</v>
      </c>
      <c r="F309" s="61">
        <f t="shared" si="33"/>
        <v>149868.83350029672</v>
      </c>
      <c r="G309" s="62">
        <f t="shared" si="30"/>
        <v>0</v>
      </c>
      <c r="H309" s="83">
        <f t="shared" si="34"/>
        <v>2326.2086194087015</v>
      </c>
      <c r="I309" s="71"/>
    </row>
    <row r="310" spans="2:9">
      <c r="B310" s="42">
        <f t="shared" si="31"/>
        <v>280</v>
      </c>
      <c r="C310" s="61">
        <f t="shared" si="28"/>
        <v>1453.222664269472</v>
      </c>
      <c r="D310" s="61">
        <f t="shared" si="29"/>
        <v>872.98595513922908</v>
      </c>
      <c r="E310" s="61">
        <f t="shared" si="32"/>
        <v>2326.208619408701</v>
      </c>
      <c r="F310" s="61">
        <f t="shared" si="33"/>
        <v>148415.61083602725</v>
      </c>
      <c r="G310" s="62">
        <f t="shared" si="30"/>
        <v>0</v>
      </c>
      <c r="H310" s="83">
        <f t="shared" si="34"/>
        <v>2326.208619408701</v>
      </c>
      <c r="I310" s="71"/>
    </row>
    <row r="311" spans="2:9">
      <c r="B311" s="42">
        <f t="shared" si="31"/>
        <v>281</v>
      </c>
      <c r="C311" s="61">
        <f t="shared" si="28"/>
        <v>1461.6876862888416</v>
      </c>
      <c r="D311" s="61">
        <f t="shared" si="29"/>
        <v>864.52093311985948</v>
      </c>
      <c r="E311" s="61">
        <f t="shared" si="32"/>
        <v>2326.208619408701</v>
      </c>
      <c r="F311" s="61">
        <f t="shared" si="33"/>
        <v>146953.9231497384</v>
      </c>
      <c r="G311" s="62">
        <f t="shared" si="30"/>
        <v>0</v>
      </c>
      <c r="H311" s="83">
        <f t="shared" si="34"/>
        <v>2326.208619408701</v>
      </c>
      <c r="I311" s="71"/>
    </row>
    <row r="312" spans="2:9">
      <c r="B312" s="42">
        <f t="shared" si="31"/>
        <v>282</v>
      </c>
      <c r="C312" s="61">
        <f t="shared" si="28"/>
        <v>1470.2020170614742</v>
      </c>
      <c r="D312" s="61">
        <f t="shared" si="29"/>
        <v>856.00660234722704</v>
      </c>
      <c r="E312" s="61">
        <f t="shared" si="32"/>
        <v>2326.2086194087015</v>
      </c>
      <c r="F312" s="61">
        <f t="shared" si="33"/>
        <v>145483.72113267693</v>
      </c>
      <c r="G312" s="62">
        <f t="shared" si="30"/>
        <v>0</v>
      </c>
      <c r="H312" s="83">
        <f t="shared" si="34"/>
        <v>2326.2086194087015</v>
      </c>
      <c r="I312" s="71"/>
    </row>
    <row r="313" spans="2:9">
      <c r="B313" s="42">
        <f t="shared" si="31"/>
        <v>283</v>
      </c>
      <c r="C313" s="61">
        <f t="shared" si="28"/>
        <v>1478.7659438108572</v>
      </c>
      <c r="D313" s="61">
        <f t="shared" si="29"/>
        <v>847.44267559784385</v>
      </c>
      <c r="E313" s="61">
        <f t="shared" si="32"/>
        <v>2326.208619408701</v>
      </c>
      <c r="F313" s="61">
        <f t="shared" si="33"/>
        <v>144004.95518886606</v>
      </c>
      <c r="G313" s="62">
        <f t="shared" si="30"/>
        <v>0</v>
      </c>
      <c r="H313" s="83">
        <f t="shared" si="34"/>
        <v>2326.208619408701</v>
      </c>
      <c r="I313" s="71"/>
    </row>
    <row r="314" spans="2:9">
      <c r="B314" s="42">
        <f t="shared" si="31"/>
        <v>284</v>
      </c>
      <c r="C314" s="61">
        <f t="shared" si="28"/>
        <v>1487.3797554335554</v>
      </c>
      <c r="D314" s="61">
        <f t="shared" si="29"/>
        <v>838.82886397514574</v>
      </c>
      <c r="E314" s="61">
        <f t="shared" si="32"/>
        <v>2326.208619408701</v>
      </c>
      <c r="F314" s="61">
        <f t="shared" si="33"/>
        <v>142517.5754334325</v>
      </c>
      <c r="G314" s="62">
        <f t="shared" si="30"/>
        <v>0</v>
      </c>
      <c r="H314" s="83">
        <f t="shared" si="34"/>
        <v>2326.208619408701</v>
      </c>
      <c r="I314" s="71"/>
    </row>
    <row r="315" spans="2:9">
      <c r="B315" s="42">
        <f t="shared" si="31"/>
        <v>285</v>
      </c>
      <c r="C315" s="61">
        <f t="shared" si="28"/>
        <v>1496.043742508956</v>
      </c>
      <c r="D315" s="61">
        <f t="shared" si="29"/>
        <v>830.1648768997452</v>
      </c>
      <c r="E315" s="61">
        <f t="shared" si="32"/>
        <v>2326.2086194087015</v>
      </c>
      <c r="F315" s="61">
        <f t="shared" si="33"/>
        <v>141021.53169092356</v>
      </c>
      <c r="G315" s="62">
        <f t="shared" si="30"/>
        <v>0</v>
      </c>
      <c r="H315" s="83">
        <f t="shared" si="34"/>
        <v>2326.2086194087015</v>
      </c>
      <c r="I315" s="71"/>
    </row>
    <row r="316" spans="2:9">
      <c r="B316" s="42">
        <f t="shared" si="31"/>
        <v>286</v>
      </c>
      <c r="C316" s="61">
        <f t="shared" si="28"/>
        <v>1504.7581973090705</v>
      </c>
      <c r="D316" s="61">
        <f t="shared" si="29"/>
        <v>821.4504220996306</v>
      </c>
      <c r="E316" s="61">
        <f t="shared" si="32"/>
        <v>2326.208619408701</v>
      </c>
      <c r="F316" s="61">
        <f t="shared" si="33"/>
        <v>139516.77349361448</v>
      </c>
      <c r="G316" s="62">
        <f t="shared" si="30"/>
        <v>0</v>
      </c>
      <c r="H316" s="83">
        <f t="shared" si="34"/>
        <v>2326.208619408701</v>
      </c>
      <c r="I316" s="71"/>
    </row>
    <row r="317" spans="2:9">
      <c r="B317" s="42">
        <f t="shared" si="31"/>
        <v>287</v>
      </c>
      <c r="C317" s="61">
        <f t="shared" si="28"/>
        <v>1513.5234138083958</v>
      </c>
      <c r="D317" s="61">
        <f t="shared" si="29"/>
        <v>812.68520560030504</v>
      </c>
      <c r="E317" s="61">
        <f t="shared" si="32"/>
        <v>2326.208619408701</v>
      </c>
      <c r="F317" s="61">
        <f t="shared" si="33"/>
        <v>138003.25007980608</v>
      </c>
      <c r="G317" s="62">
        <f t="shared" si="30"/>
        <v>0</v>
      </c>
      <c r="H317" s="83">
        <f t="shared" si="34"/>
        <v>2326.208619408701</v>
      </c>
      <c r="I317" s="71"/>
    </row>
    <row r="318" spans="2:9">
      <c r="B318" s="42">
        <f t="shared" si="31"/>
        <v>288</v>
      </c>
      <c r="C318" s="61">
        <f t="shared" si="28"/>
        <v>1522.3396876938298</v>
      </c>
      <c r="D318" s="61">
        <f t="shared" si="29"/>
        <v>803.86893171487134</v>
      </c>
      <c r="E318" s="61">
        <f t="shared" si="32"/>
        <v>2326.208619408701</v>
      </c>
      <c r="F318" s="61">
        <f t="shared" si="33"/>
        <v>136480.91039211224</v>
      </c>
      <c r="G318" s="62">
        <f t="shared" si="30"/>
        <v>0</v>
      </c>
      <c r="H318" s="83">
        <f t="shared" si="34"/>
        <v>2326.208619408701</v>
      </c>
      <c r="I318" s="71"/>
    </row>
    <row r="319" spans="2:9">
      <c r="B319" s="42">
        <f t="shared" si="31"/>
        <v>289</v>
      </c>
      <c r="C319" s="61">
        <f t="shared" si="28"/>
        <v>1531.2073163746466</v>
      </c>
      <c r="D319" s="61">
        <f t="shared" si="29"/>
        <v>795.0013030340549</v>
      </c>
      <c r="E319" s="61">
        <f t="shared" si="32"/>
        <v>2326.2086194087015</v>
      </c>
      <c r="F319" s="61">
        <f t="shared" si="33"/>
        <v>134949.70307573761</v>
      </c>
      <c r="G319" s="62">
        <f t="shared" si="30"/>
        <v>0</v>
      </c>
      <c r="H319" s="83">
        <f t="shared" si="34"/>
        <v>2326.2086194087015</v>
      </c>
      <c r="I319" s="71"/>
    </row>
    <row r="320" spans="2:9">
      <c r="B320" s="42">
        <f t="shared" si="31"/>
        <v>290</v>
      </c>
      <c r="C320" s="61">
        <f t="shared" si="28"/>
        <v>1540.1265989925287</v>
      </c>
      <c r="D320" s="61">
        <f t="shared" si="29"/>
        <v>786.08202041617244</v>
      </c>
      <c r="E320" s="61">
        <f t="shared" si="32"/>
        <v>2326.208619408701</v>
      </c>
      <c r="F320" s="61">
        <f t="shared" si="33"/>
        <v>133409.57647674507</v>
      </c>
      <c r="G320" s="62">
        <f t="shared" si="30"/>
        <v>0</v>
      </c>
      <c r="H320" s="83">
        <f t="shared" si="34"/>
        <v>2326.208619408701</v>
      </c>
      <c r="I320" s="71"/>
    </row>
    <row r="321" spans="2:9">
      <c r="B321" s="42">
        <f t="shared" si="31"/>
        <v>291</v>
      </c>
      <c r="C321" s="61">
        <f t="shared" si="28"/>
        <v>1549.09783643166</v>
      </c>
      <c r="D321" s="61">
        <f t="shared" si="29"/>
        <v>777.11078297704091</v>
      </c>
      <c r="E321" s="61">
        <f t="shared" si="32"/>
        <v>2326.208619408701</v>
      </c>
      <c r="F321" s="61">
        <f t="shared" si="33"/>
        <v>131860.47864031341</v>
      </c>
      <c r="G321" s="62">
        <f t="shared" si="30"/>
        <v>0</v>
      </c>
      <c r="H321" s="83">
        <f t="shared" si="34"/>
        <v>2326.208619408701</v>
      </c>
      <c r="I321" s="71"/>
    </row>
    <row r="322" spans="2:9">
      <c r="B322" s="42">
        <f t="shared" si="31"/>
        <v>292</v>
      </c>
      <c r="C322" s="61">
        <f t="shared" si="28"/>
        <v>1558.1213313288747</v>
      </c>
      <c r="D322" s="61">
        <f t="shared" si="29"/>
        <v>768.08728807982664</v>
      </c>
      <c r="E322" s="61">
        <f t="shared" si="32"/>
        <v>2326.2086194087015</v>
      </c>
      <c r="F322" s="61">
        <f t="shared" si="33"/>
        <v>130302.35730898453</v>
      </c>
      <c r="G322" s="62">
        <f t="shared" si="30"/>
        <v>0</v>
      </c>
      <c r="H322" s="83">
        <f t="shared" si="34"/>
        <v>2326.2086194087015</v>
      </c>
      <c r="I322" s="71"/>
    </row>
    <row r="323" spans="2:9">
      <c r="B323" s="42">
        <f t="shared" si="31"/>
        <v>293</v>
      </c>
      <c r="C323" s="61">
        <f t="shared" si="28"/>
        <v>1567.1973880838655</v>
      </c>
      <c r="D323" s="61">
        <f t="shared" si="29"/>
        <v>759.01123132483576</v>
      </c>
      <c r="E323" s="61">
        <f t="shared" si="32"/>
        <v>2326.2086194087015</v>
      </c>
      <c r="F323" s="61">
        <f t="shared" si="33"/>
        <v>128735.15992090067</v>
      </c>
      <c r="G323" s="62">
        <f t="shared" si="30"/>
        <v>0</v>
      </c>
      <c r="H323" s="83">
        <f t="shared" si="34"/>
        <v>2326.2086194087015</v>
      </c>
      <c r="I323" s="71"/>
    </row>
    <row r="324" spans="2:9">
      <c r="B324" s="42">
        <f t="shared" si="31"/>
        <v>294</v>
      </c>
      <c r="C324" s="61">
        <f t="shared" si="28"/>
        <v>1576.3263128694539</v>
      </c>
      <c r="D324" s="61">
        <f t="shared" si="29"/>
        <v>749.88230653924722</v>
      </c>
      <c r="E324" s="61">
        <f t="shared" si="32"/>
        <v>2326.208619408701</v>
      </c>
      <c r="F324" s="61">
        <f t="shared" si="33"/>
        <v>127158.83360803121</v>
      </c>
      <c r="G324" s="62">
        <f t="shared" si="30"/>
        <v>0</v>
      </c>
      <c r="H324" s="83">
        <f t="shared" si="34"/>
        <v>2326.208619408701</v>
      </c>
      <c r="I324" s="71"/>
    </row>
    <row r="325" spans="2:9">
      <c r="B325" s="42">
        <f t="shared" si="31"/>
        <v>295</v>
      </c>
      <c r="C325" s="61">
        <f t="shared" si="28"/>
        <v>1585.5084136419187</v>
      </c>
      <c r="D325" s="61">
        <f t="shared" si="29"/>
        <v>740.7002057667828</v>
      </c>
      <c r="E325" s="61">
        <f t="shared" si="32"/>
        <v>2326.2086194087015</v>
      </c>
      <c r="F325" s="61">
        <f t="shared" si="33"/>
        <v>125573.3251943893</v>
      </c>
      <c r="G325" s="62">
        <f t="shared" si="30"/>
        <v>0</v>
      </c>
      <c r="H325" s="83">
        <f t="shared" si="34"/>
        <v>2326.2086194087015</v>
      </c>
      <c r="I325" s="71"/>
    </row>
    <row r="326" spans="2:9">
      <c r="B326" s="42">
        <f t="shared" si="31"/>
        <v>296</v>
      </c>
      <c r="C326" s="61">
        <f t="shared" si="28"/>
        <v>1594.7440001513826</v>
      </c>
      <c r="D326" s="61">
        <f t="shared" si="29"/>
        <v>731.46461925731853</v>
      </c>
      <c r="E326" s="61">
        <f t="shared" si="32"/>
        <v>2326.208619408701</v>
      </c>
      <c r="F326" s="61">
        <f t="shared" si="33"/>
        <v>123978.58119423791</v>
      </c>
      <c r="G326" s="62">
        <f t="shared" si="30"/>
        <v>0</v>
      </c>
      <c r="H326" s="83">
        <f t="shared" si="34"/>
        <v>2326.208619408701</v>
      </c>
      <c r="I326" s="71"/>
    </row>
    <row r="327" spans="2:9">
      <c r="B327" s="42">
        <f t="shared" si="31"/>
        <v>297</v>
      </c>
      <c r="C327" s="61">
        <f t="shared" si="28"/>
        <v>1604.0333839522646</v>
      </c>
      <c r="D327" s="61">
        <f t="shared" si="29"/>
        <v>722.17523545643667</v>
      </c>
      <c r="E327" s="61">
        <f t="shared" si="32"/>
        <v>2326.2086194087015</v>
      </c>
      <c r="F327" s="61">
        <f t="shared" si="33"/>
        <v>122374.54781028564</v>
      </c>
      <c r="G327" s="62">
        <f t="shared" si="30"/>
        <v>0</v>
      </c>
      <c r="H327" s="83">
        <f t="shared" si="34"/>
        <v>2326.2086194087015</v>
      </c>
      <c r="I327" s="71"/>
    </row>
    <row r="328" spans="2:9">
      <c r="B328" s="42">
        <f t="shared" si="31"/>
        <v>298</v>
      </c>
      <c r="C328" s="61">
        <f t="shared" si="28"/>
        <v>1613.3768784137862</v>
      </c>
      <c r="D328" s="61">
        <f t="shared" si="29"/>
        <v>712.83174099491498</v>
      </c>
      <c r="E328" s="61">
        <f t="shared" si="32"/>
        <v>2326.2086194087015</v>
      </c>
      <c r="F328" s="61">
        <f t="shared" si="33"/>
        <v>120761.17093187186</v>
      </c>
      <c r="G328" s="62">
        <f t="shared" si="30"/>
        <v>0</v>
      </c>
      <c r="H328" s="83">
        <f t="shared" si="34"/>
        <v>2326.2086194087015</v>
      </c>
      <c r="I328" s="71"/>
    </row>
    <row r="329" spans="2:9">
      <c r="B329" s="42">
        <f t="shared" si="31"/>
        <v>299</v>
      </c>
      <c r="C329" s="61">
        <f t="shared" si="28"/>
        <v>1622.7747987305465</v>
      </c>
      <c r="D329" s="61">
        <f t="shared" si="29"/>
        <v>703.43382067815446</v>
      </c>
      <c r="E329" s="61">
        <f t="shared" si="32"/>
        <v>2326.208619408701</v>
      </c>
      <c r="F329" s="61">
        <f t="shared" si="33"/>
        <v>119138.39613314132</v>
      </c>
      <c r="G329" s="62">
        <f t="shared" si="30"/>
        <v>0</v>
      </c>
      <c r="H329" s="83">
        <f t="shared" si="34"/>
        <v>2326.208619408701</v>
      </c>
      <c r="I329" s="71"/>
    </row>
    <row r="330" spans="2:9">
      <c r="B330" s="42">
        <f t="shared" si="31"/>
        <v>300</v>
      </c>
      <c r="C330" s="61">
        <f t="shared" si="28"/>
        <v>1632.227461933152</v>
      </c>
      <c r="D330" s="61">
        <f t="shared" si="29"/>
        <v>693.98115747554914</v>
      </c>
      <c r="E330" s="61">
        <f t="shared" si="32"/>
        <v>2326.208619408701</v>
      </c>
      <c r="F330" s="61">
        <f t="shared" si="33"/>
        <v>117506.16867120816</v>
      </c>
      <c r="G330" s="62">
        <f t="shared" si="30"/>
        <v>0</v>
      </c>
      <c r="H330" s="83">
        <f t="shared" si="34"/>
        <v>2326.208619408701</v>
      </c>
      <c r="I330" s="71"/>
    </row>
    <row r="331" spans="2:9">
      <c r="B331" s="42">
        <f t="shared" si="31"/>
        <v>301</v>
      </c>
      <c r="C331" s="61">
        <f t="shared" si="28"/>
        <v>1641.7351868989126</v>
      </c>
      <c r="D331" s="61">
        <f t="shared" si="29"/>
        <v>684.47343250978838</v>
      </c>
      <c r="E331" s="61">
        <f t="shared" si="32"/>
        <v>2326.208619408701</v>
      </c>
      <c r="F331" s="61">
        <f t="shared" si="33"/>
        <v>115864.43348430925</v>
      </c>
      <c r="G331" s="62">
        <f t="shared" si="30"/>
        <v>0</v>
      </c>
      <c r="H331" s="83">
        <f t="shared" si="34"/>
        <v>2326.208619408701</v>
      </c>
      <c r="I331" s="71"/>
    </row>
    <row r="332" spans="2:9">
      <c r="B332" s="42">
        <f t="shared" si="31"/>
        <v>302</v>
      </c>
      <c r="C332" s="61">
        <f t="shared" si="28"/>
        <v>1651.2982943625989</v>
      </c>
      <c r="D332" s="61">
        <f t="shared" si="29"/>
        <v>674.91032504610223</v>
      </c>
      <c r="E332" s="61">
        <f t="shared" si="32"/>
        <v>2326.208619408701</v>
      </c>
      <c r="F332" s="61">
        <f t="shared" si="33"/>
        <v>114213.13518994665</v>
      </c>
      <c r="G332" s="62">
        <f t="shared" si="30"/>
        <v>0</v>
      </c>
      <c r="H332" s="83">
        <f t="shared" si="34"/>
        <v>2326.208619408701</v>
      </c>
      <c r="I332" s="71"/>
    </row>
    <row r="333" spans="2:9">
      <c r="B333" s="42">
        <f t="shared" si="31"/>
        <v>303</v>
      </c>
      <c r="C333" s="61">
        <f t="shared" si="28"/>
        <v>1660.9171069272611</v>
      </c>
      <c r="D333" s="61">
        <f t="shared" si="29"/>
        <v>665.29151248144001</v>
      </c>
      <c r="E333" s="61">
        <f t="shared" si="32"/>
        <v>2326.208619408701</v>
      </c>
      <c r="F333" s="61">
        <f t="shared" si="33"/>
        <v>112552.2180830194</v>
      </c>
      <c r="G333" s="62">
        <f t="shared" si="30"/>
        <v>0</v>
      </c>
      <c r="H333" s="83">
        <f t="shared" si="34"/>
        <v>2326.208619408701</v>
      </c>
      <c r="I333" s="71"/>
    </row>
    <row r="334" spans="2:9">
      <c r="B334" s="42">
        <f t="shared" si="31"/>
        <v>304</v>
      </c>
      <c r="C334" s="61">
        <f t="shared" si="28"/>
        <v>1670.5919490751123</v>
      </c>
      <c r="D334" s="61">
        <f t="shared" si="29"/>
        <v>655.6166703335889</v>
      </c>
      <c r="E334" s="61">
        <f t="shared" si="32"/>
        <v>2326.2086194087015</v>
      </c>
      <c r="F334" s="61">
        <f t="shared" si="33"/>
        <v>110881.62613394429</v>
      </c>
      <c r="G334" s="62">
        <f t="shared" si="30"/>
        <v>0</v>
      </c>
      <c r="H334" s="83">
        <f t="shared" si="34"/>
        <v>2326.2086194087015</v>
      </c>
      <c r="I334" s="71"/>
    </row>
    <row r="335" spans="2:9">
      <c r="B335" s="42">
        <f t="shared" si="31"/>
        <v>305</v>
      </c>
      <c r="C335" s="61">
        <f t="shared" si="28"/>
        <v>1680.3231471784748</v>
      </c>
      <c r="D335" s="61">
        <f t="shared" si="29"/>
        <v>645.88547223022636</v>
      </c>
      <c r="E335" s="61">
        <f t="shared" si="32"/>
        <v>2326.208619408701</v>
      </c>
      <c r="F335" s="61">
        <f t="shared" si="33"/>
        <v>109201.3029867658</v>
      </c>
      <c r="G335" s="62">
        <f t="shared" si="30"/>
        <v>0</v>
      </c>
      <c r="H335" s="83">
        <f t="shared" si="34"/>
        <v>2326.208619408701</v>
      </c>
      <c r="I335" s="71"/>
    </row>
    <row r="336" spans="2:9">
      <c r="B336" s="42">
        <f t="shared" si="31"/>
        <v>306</v>
      </c>
      <c r="C336" s="61">
        <f t="shared" si="28"/>
        <v>1690.1110295107892</v>
      </c>
      <c r="D336" s="61">
        <f t="shared" si="29"/>
        <v>636.0975898979118</v>
      </c>
      <c r="E336" s="61">
        <f t="shared" si="32"/>
        <v>2326.208619408701</v>
      </c>
      <c r="F336" s="61">
        <f t="shared" si="33"/>
        <v>107511.19195725501</v>
      </c>
      <c r="G336" s="62">
        <f t="shared" si="30"/>
        <v>0</v>
      </c>
      <c r="H336" s="83">
        <f t="shared" si="34"/>
        <v>2326.208619408701</v>
      </c>
      <c r="I336" s="71"/>
    </row>
    <row r="337" spans="2:9">
      <c r="B337" s="42">
        <f t="shared" si="31"/>
        <v>307</v>
      </c>
      <c r="C337" s="61">
        <f t="shared" si="28"/>
        <v>1699.95592625769</v>
      </c>
      <c r="D337" s="61">
        <f t="shared" si="29"/>
        <v>626.25269315101127</v>
      </c>
      <c r="E337" s="61">
        <f t="shared" si="32"/>
        <v>2326.2086194087015</v>
      </c>
      <c r="F337" s="61">
        <f t="shared" si="33"/>
        <v>105811.23603099732</v>
      </c>
      <c r="G337" s="62">
        <f t="shared" si="30"/>
        <v>0</v>
      </c>
      <c r="H337" s="83">
        <f t="shared" si="34"/>
        <v>2326.2086194087015</v>
      </c>
      <c r="I337" s="71"/>
    </row>
    <row r="338" spans="2:9">
      <c r="B338" s="42">
        <f t="shared" si="31"/>
        <v>308</v>
      </c>
      <c r="C338" s="61">
        <f t="shared" si="28"/>
        <v>1709.8581695281409</v>
      </c>
      <c r="D338" s="61">
        <f t="shared" si="29"/>
        <v>616.3504498805604</v>
      </c>
      <c r="E338" s="61">
        <f t="shared" si="32"/>
        <v>2326.2086194087015</v>
      </c>
      <c r="F338" s="61">
        <f t="shared" si="33"/>
        <v>104101.37786146917</v>
      </c>
      <c r="G338" s="62">
        <f t="shared" si="30"/>
        <v>0</v>
      </c>
      <c r="H338" s="83">
        <f t="shared" si="34"/>
        <v>2326.2086194087015</v>
      </c>
      <c r="I338" s="71"/>
    </row>
    <row r="339" spans="2:9">
      <c r="B339" s="42">
        <f t="shared" si="31"/>
        <v>309</v>
      </c>
      <c r="C339" s="61">
        <f t="shared" si="28"/>
        <v>1719.8180933656424</v>
      </c>
      <c r="D339" s="61">
        <f t="shared" si="29"/>
        <v>606.3905260430588</v>
      </c>
      <c r="E339" s="61">
        <f t="shared" si="32"/>
        <v>2326.2086194087015</v>
      </c>
      <c r="F339" s="61">
        <f t="shared" si="33"/>
        <v>102381.55976810353</v>
      </c>
      <c r="G339" s="62">
        <f t="shared" si="30"/>
        <v>0</v>
      </c>
      <c r="H339" s="83">
        <f t="shared" si="34"/>
        <v>2326.2086194087015</v>
      </c>
      <c r="I339" s="71"/>
    </row>
    <row r="340" spans="2:9">
      <c r="B340" s="42">
        <f t="shared" si="31"/>
        <v>310</v>
      </c>
      <c r="C340" s="61">
        <f t="shared" si="28"/>
        <v>1729.836033759497</v>
      </c>
      <c r="D340" s="61">
        <f t="shared" si="29"/>
        <v>596.37258564920398</v>
      </c>
      <c r="E340" s="61">
        <f t="shared" si="32"/>
        <v>2326.208619408701</v>
      </c>
      <c r="F340" s="61">
        <f t="shared" si="33"/>
        <v>100651.72373434404</v>
      </c>
      <c r="G340" s="62">
        <f t="shared" si="30"/>
        <v>0</v>
      </c>
      <c r="H340" s="83">
        <f t="shared" si="34"/>
        <v>2326.208619408701</v>
      </c>
      <c r="I340" s="71"/>
    </row>
    <row r="341" spans="2:9">
      <c r="B341" s="42">
        <f t="shared" si="31"/>
        <v>311</v>
      </c>
      <c r="C341" s="61">
        <f t="shared" si="28"/>
        <v>1739.9123286561462</v>
      </c>
      <c r="D341" s="61">
        <f t="shared" si="29"/>
        <v>586.29629075255502</v>
      </c>
      <c r="E341" s="61">
        <f t="shared" si="32"/>
        <v>2326.2086194087015</v>
      </c>
      <c r="F341" s="61">
        <f t="shared" si="33"/>
        <v>98911.811405687884</v>
      </c>
      <c r="G341" s="62">
        <f t="shared" si="30"/>
        <v>0</v>
      </c>
      <c r="H341" s="83">
        <f t="shared" si="34"/>
        <v>2326.2086194087015</v>
      </c>
      <c r="I341" s="71"/>
    </row>
    <row r="342" spans="2:9">
      <c r="B342" s="42">
        <f t="shared" si="31"/>
        <v>312</v>
      </c>
      <c r="C342" s="61">
        <f t="shared" si="28"/>
        <v>1750.0473179705682</v>
      </c>
      <c r="D342" s="61">
        <f t="shared" si="29"/>
        <v>576.16130143813291</v>
      </c>
      <c r="E342" s="61">
        <f t="shared" si="32"/>
        <v>2326.208619408701</v>
      </c>
      <c r="F342" s="61">
        <f t="shared" si="33"/>
        <v>97161.764087717311</v>
      </c>
      <c r="G342" s="62">
        <f t="shared" si="30"/>
        <v>0</v>
      </c>
      <c r="H342" s="83">
        <f t="shared" si="34"/>
        <v>2326.208619408701</v>
      </c>
      <c r="I342" s="71"/>
    </row>
    <row r="343" spans="2:9">
      <c r="B343" s="42">
        <f t="shared" si="31"/>
        <v>313</v>
      </c>
      <c r="C343" s="61">
        <f t="shared" si="28"/>
        <v>1760.2413435977469</v>
      </c>
      <c r="D343" s="61">
        <f t="shared" si="29"/>
        <v>565.96727581095433</v>
      </c>
      <c r="E343" s="61">
        <f t="shared" si="32"/>
        <v>2326.2086194087015</v>
      </c>
      <c r="F343" s="61">
        <f t="shared" si="33"/>
        <v>95401.52274411956</v>
      </c>
      <c r="G343" s="62">
        <f t="shared" si="30"/>
        <v>0</v>
      </c>
      <c r="H343" s="83">
        <f t="shared" si="34"/>
        <v>2326.2086194087015</v>
      </c>
      <c r="I343" s="71"/>
    </row>
    <row r="344" spans="2:9">
      <c r="B344" s="42">
        <f t="shared" si="31"/>
        <v>314</v>
      </c>
      <c r="C344" s="61">
        <f t="shared" si="28"/>
        <v>1770.4947494242035</v>
      </c>
      <c r="D344" s="61">
        <f t="shared" si="29"/>
        <v>555.71386998449748</v>
      </c>
      <c r="E344" s="61">
        <f t="shared" si="32"/>
        <v>2326.208619408701</v>
      </c>
      <c r="F344" s="61">
        <f t="shared" si="33"/>
        <v>93631.027994695352</v>
      </c>
      <c r="G344" s="62">
        <f t="shared" si="30"/>
        <v>0</v>
      </c>
      <c r="H344" s="83">
        <f t="shared" si="34"/>
        <v>2326.208619408701</v>
      </c>
      <c r="I344" s="71"/>
    </row>
    <row r="345" spans="2:9">
      <c r="B345" s="42">
        <f t="shared" si="31"/>
        <v>315</v>
      </c>
      <c r="C345" s="61">
        <f t="shared" si="28"/>
        <v>1780.8078813395996</v>
      </c>
      <c r="D345" s="61">
        <f t="shared" si="29"/>
        <v>545.40073806910164</v>
      </c>
      <c r="E345" s="61">
        <f t="shared" si="32"/>
        <v>2326.2086194087015</v>
      </c>
      <c r="F345" s="61">
        <f t="shared" si="33"/>
        <v>91850.220113355754</v>
      </c>
      <c r="G345" s="62">
        <f t="shared" si="30"/>
        <v>0</v>
      </c>
      <c r="H345" s="83">
        <f t="shared" si="34"/>
        <v>2326.2086194087015</v>
      </c>
      <c r="I345" s="71"/>
    </row>
    <row r="346" spans="2:9">
      <c r="B346" s="42">
        <f t="shared" si="31"/>
        <v>316</v>
      </c>
      <c r="C346" s="61">
        <f t="shared" si="28"/>
        <v>1791.1810872484027</v>
      </c>
      <c r="D346" s="61">
        <f t="shared" si="29"/>
        <v>535.02753216029828</v>
      </c>
      <c r="E346" s="61">
        <f t="shared" si="32"/>
        <v>2326.208619408701</v>
      </c>
      <c r="F346" s="61">
        <f t="shared" si="33"/>
        <v>90059.039026107348</v>
      </c>
      <c r="G346" s="62">
        <f t="shared" si="30"/>
        <v>0</v>
      </c>
      <c r="H346" s="83">
        <f t="shared" si="34"/>
        <v>2326.208619408701</v>
      </c>
      <c r="I346" s="71"/>
    </row>
    <row r="347" spans="2:9">
      <c r="B347" s="42">
        <f t="shared" si="31"/>
        <v>317</v>
      </c>
      <c r="C347" s="61">
        <f t="shared" si="28"/>
        <v>1801.6147170816248</v>
      </c>
      <c r="D347" s="61">
        <f t="shared" si="29"/>
        <v>524.59390232707631</v>
      </c>
      <c r="E347" s="61">
        <f t="shared" si="32"/>
        <v>2326.208619408701</v>
      </c>
      <c r="F347" s="61">
        <f t="shared" si="33"/>
        <v>88257.424309025722</v>
      </c>
      <c r="G347" s="62">
        <f t="shared" si="30"/>
        <v>0</v>
      </c>
      <c r="H347" s="83">
        <f t="shared" si="34"/>
        <v>2326.208619408701</v>
      </c>
      <c r="I347" s="71"/>
    </row>
    <row r="348" spans="2:9">
      <c r="B348" s="42">
        <f t="shared" si="31"/>
        <v>318</v>
      </c>
      <c r="C348" s="61">
        <f t="shared" si="28"/>
        <v>1812.1091228086252</v>
      </c>
      <c r="D348" s="61">
        <f t="shared" si="29"/>
        <v>514.0994966000759</v>
      </c>
      <c r="E348" s="61">
        <f t="shared" si="32"/>
        <v>2326.208619408701</v>
      </c>
      <c r="F348" s="61">
        <f t="shared" si="33"/>
        <v>86445.315186217093</v>
      </c>
      <c r="G348" s="62">
        <f t="shared" si="30"/>
        <v>0</v>
      </c>
      <c r="H348" s="83">
        <f t="shared" si="34"/>
        <v>2326.208619408701</v>
      </c>
      <c r="I348" s="71"/>
    </row>
    <row r="349" spans="2:9">
      <c r="B349" s="42">
        <f t="shared" si="31"/>
        <v>319</v>
      </c>
      <c r="C349" s="61">
        <f t="shared" si="28"/>
        <v>1822.6646584489854</v>
      </c>
      <c r="D349" s="61">
        <f t="shared" si="29"/>
        <v>503.5439609597156</v>
      </c>
      <c r="E349" s="61">
        <f t="shared" si="32"/>
        <v>2326.208619408701</v>
      </c>
      <c r="F349" s="61">
        <f t="shared" si="33"/>
        <v>84622.650527768114</v>
      </c>
      <c r="G349" s="62">
        <f t="shared" si="30"/>
        <v>0</v>
      </c>
      <c r="H349" s="83">
        <f t="shared" si="34"/>
        <v>2326.208619408701</v>
      </c>
      <c r="I349" s="71"/>
    </row>
    <row r="350" spans="2:9">
      <c r="B350" s="42">
        <f t="shared" si="31"/>
        <v>320</v>
      </c>
      <c r="C350" s="61">
        <f t="shared" si="28"/>
        <v>1833.2816800844507</v>
      </c>
      <c r="D350" s="61">
        <f t="shared" si="29"/>
        <v>492.92693932425033</v>
      </c>
      <c r="E350" s="61">
        <f t="shared" si="32"/>
        <v>2326.208619408701</v>
      </c>
      <c r="F350" s="61">
        <f t="shared" si="33"/>
        <v>82789.368847683669</v>
      </c>
      <c r="G350" s="62">
        <f t="shared" si="30"/>
        <v>0</v>
      </c>
      <c r="H350" s="83">
        <f t="shared" si="34"/>
        <v>2326.208619408701</v>
      </c>
      <c r="I350" s="71"/>
    </row>
    <row r="351" spans="2:9">
      <c r="B351" s="42">
        <f t="shared" si="31"/>
        <v>321</v>
      </c>
      <c r="C351" s="61">
        <f t="shared" ref="C351:C414" si="35">IF(B351&lt;=$D$10,IF($G$1008&gt;3,IF($G$1001=1,IF(B351&lt;=$G$9+IF(OR($G$1008=2,$G$1008=3),$D$10,0),IF(ISERR(PPMT($G$11/12,B351,$F$1012,-$F$30)),"",PPMT($G$11/12,B351,$F$1012,-$F$30)),IF(ISERR(PPMT($G$12/12,B351,$F$1012,-D1345)),"",PPMT($G$12/12,B351,$F$1012,-D1345))),IF(B351&lt;=$D$7,$F$30/($F$1012),"")),0),IF($G$1001=1,IF($G$1008=1,C1346,IF(B351&lt;=$G$9+IF(OR($G$1008=2,$G$1008=3),$D$10,0),IF(ISERR(PPMT($G$11/12,B351-$D$7+$F$1012,$D$7-$D$7+$F$1012,-$F$30)),"",PPMT($G$11/12,B351-$D$7+$F$1012,$D$7-$D$7+$F$1012,-$F$30)),IF(ISERR(PPMT($G$12/12,B351-$D$7+$F$1012,$D$7-$D$7+$F$1012,-D1345)),"",PPMT($G$12/12,B351-$D$7+$F$1012-$G$9,$D$7-$D$7+$F$1012-$G$9,-D1345)))),IF(B351&lt;=$D$7,$F$30/($F$1012),"")))</f>
        <v>1843.9605458709425</v>
      </c>
      <c r="D351" s="61">
        <f t="shared" ref="D351:D414" si="36">IF(B351&lt;=$D$7,IF(B351&lt;=$D$7-$F$1013,0,IF($G$1001=1,IF(B351&lt;=$G$9+$D$7-$F$1013,IF(OR($G$1008&gt;3,$D$10=0),IF(ISERR(IPMT($G$11/12,B351-$D$7+$F$1013,$D$7-$D$7+$F$1013,-$F$30)),"",IPMT($G$11/12,B351-$D$7+$F$1013,$D$7-$D$7+$F$1013,-$F$30)),F350*$G$11/12),IF(OR($G$1008&gt;3,$D$10=0),IF(ISERR(IPMT($G$12/12,B351-$D$7+$F$1013-$G$9,$D$7-$D$7+$F$1013-$G$9,-D1345)),"",IPMT($G$12/12,B351-$D$7+$F$1013-$G$9,$D$7-$D$7+$F$1013-$G$9,-D1345)),F350*$G$12/12)),IF(B351&lt;=$G$9+$D$7-$F$1013,F350*$G$11/12,F350*$G$12/12))),"")</f>
        <v>482.24807353775839</v>
      </c>
      <c r="E351" s="61">
        <f t="shared" si="32"/>
        <v>2326.208619408701</v>
      </c>
      <c r="F351" s="61">
        <f t="shared" si="33"/>
        <v>80945.408301812728</v>
      </c>
      <c r="G351" s="62">
        <f t="shared" ref="G351:G414" si="37">IF(B351&lt;=$D$7,IF(AND(MOD(B351,12)=1,B351&gt;1),$F$30*$E$23+F350*$E$22+$E$24,0)+IF(AND($G$1008&gt;2,B351&lt;=$D$10),0,$E$18*F350+$E$19*$F$30+$E$20),"")</f>
        <v>0</v>
      </c>
      <c r="H351" s="83">
        <f t="shared" si="34"/>
        <v>2326.208619408701</v>
      </c>
      <c r="I351" s="71"/>
    </row>
    <row r="352" spans="2:9">
      <c r="B352" s="42">
        <f t="shared" ref="B352:B415" si="38">IF(B351&gt;=$D$7, " ", B351+1)</f>
        <v>322</v>
      </c>
      <c r="C352" s="61">
        <f t="shared" si="35"/>
        <v>1854.701616050641</v>
      </c>
      <c r="D352" s="61">
        <f t="shared" si="36"/>
        <v>471.50700335806016</v>
      </c>
      <c r="E352" s="61">
        <f t="shared" ref="E352:E415" si="39">IF(ISERR(D352+C352),"",D352+C352)</f>
        <v>2326.208619408701</v>
      </c>
      <c r="F352" s="61">
        <f t="shared" ref="F352:F415" si="40">IF(ISERR(F351-C352),"",F351-C352)</f>
        <v>79090.706685762081</v>
      </c>
      <c r="G352" s="62">
        <f t="shared" si="37"/>
        <v>0</v>
      </c>
      <c r="H352" s="83">
        <f t="shared" ref="H352:H415" si="41">IF(ISERR(E352+G352),"",E352+G352)</f>
        <v>2326.208619408701</v>
      </c>
      <c r="I352" s="71"/>
    </row>
    <row r="353" spans="2:9">
      <c r="B353" s="42">
        <f t="shared" si="38"/>
        <v>323</v>
      </c>
      <c r="C353" s="61">
        <f t="shared" si="35"/>
        <v>1865.5052529641359</v>
      </c>
      <c r="D353" s="61">
        <f t="shared" si="36"/>
        <v>460.70336644456523</v>
      </c>
      <c r="E353" s="61">
        <f t="shared" si="39"/>
        <v>2326.208619408701</v>
      </c>
      <c r="F353" s="61">
        <f t="shared" si="40"/>
        <v>77225.201432797941</v>
      </c>
      <c r="G353" s="62">
        <f t="shared" si="37"/>
        <v>0</v>
      </c>
      <c r="H353" s="83">
        <f t="shared" si="41"/>
        <v>2326.208619408701</v>
      </c>
      <c r="I353" s="71"/>
    </row>
    <row r="354" spans="2:9">
      <c r="B354" s="42">
        <f t="shared" si="38"/>
        <v>324</v>
      </c>
      <c r="C354" s="61">
        <f t="shared" si="35"/>
        <v>1876.3718210626519</v>
      </c>
      <c r="D354" s="61">
        <f t="shared" si="36"/>
        <v>449.83679834604914</v>
      </c>
      <c r="E354" s="61">
        <f t="shared" si="39"/>
        <v>2326.208619408701</v>
      </c>
      <c r="F354" s="61">
        <f t="shared" si="40"/>
        <v>75348.829611735287</v>
      </c>
      <c r="G354" s="62">
        <f t="shared" si="37"/>
        <v>0</v>
      </c>
      <c r="H354" s="83">
        <f t="shared" si="41"/>
        <v>2326.208619408701</v>
      </c>
      <c r="I354" s="71"/>
    </row>
    <row r="355" spans="2:9">
      <c r="B355" s="42">
        <f t="shared" si="38"/>
        <v>325</v>
      </c>
      <c r="C355" s="61">
        <f t="shared" si="35"/>
        <v>1887.301686920342</v>
      </c>
      <c r="D355" s="61">
        <f t="shared" si="36"/>
        <v>438.90693248835925</v>
      </c>
      <c r="E355" s="61">
        <f t="shared" si="39"/>
        <v>2326.2086194087015</v>
      </c>
      <c r="F355" s="61">
        <f t="shared" si="40"/>
        <v>73461.527924814945</v>
      </c>
      <c r="G355" s="62">
        <f t="shared" si="37"/>
        <v>0</v>
      </c>
      <c r="H355" s="83">
        <f t="shared" si="41"/>
        <v>2326.2086194087015</v>
      </c>
      <c r="I355" s="71"/>
    </row>
    <row r="356" spans="2:9">
      <c r="B356" s="42">
        <f t="shared" si="38"/>
        <v>326</v>
      </c>
      <c r="C356" s="61">
        <f t="shared" si="35"/>
        <v>1898.295219246653</v>
      </c>
      <c r="D356" s="61">
        <f t="shared" si="36"/>
        <v>427.91340016204816</v>
      </c>
      <c r="E356" s="61">
        <f t="shared" si="39"/>
        <v>2326.208619408701</v>
      </c>
      <c r="F356" s="61">
        <f t="shared" si="40"/>
        <v>71563.232705568298</v>
      </c>
      <c r="G356" s="62">
        <f t="shared" si="37"/>
        <v>0</v>
      </c>
      <c r="H356" s="83">
        <f t="shared" si="41"/>
        <v>2326.208619408701</v>
      </c>
      <c r="I356" s="71"/>
    </row>
    <row r="357" spans="2:9">
      <c r="B357" s="42">
        <f t="shared" si="38"/>
        <v>327</v>
      </c>
      <c r="C357" s="61">
        <f t="shared" si="35"/>
        <v>1909.3527888987646</v>
      </c>
      <c r="D357" s="61">
        <f t="shared" si="36"/>
        <v>416.85583050993637</v>
      </c>
      <c r="E357" s="61">
        <f t="shared" si="39"/>
        <v>2326.208619408701</v>
      </c>
      <c r="F357" s="61">
        <f t="shared" si="40"/>
        <v>69653.879916669539</v>
      </c>
      <c r="G357" s="62">
        <f t="shared" si="37"/>
        <v>0</v>
      </c>
      <c r="H357" s="83">
        <f t="shared" si="41"/>
        <v>2326.208619408701</v>
      </c>
      <c r="I357" s="71"/>
    </row>
    <row r="358" spans="2:9">
      <c r="B358" s="42">
        <f t="shared" si="38"/>
        <v>328</v>
      </c>
      <c r="C358" s="61">
        <f t="shared" si="35"/>
        <v>1920.4747688941</v>
      </c>
      <c r="D358" s="61">
        <f t="shared" si="36"/>
        <v>405.7338505146011</v>
      </c>
      <c r="E358" s="61">
        <f t="shared" si="39"/>
        <v>2326.208619408701</v>
      </c>
      <c r="F358" s="61">
        <f t="shared" si="40"/>
        <v>67733.40514777544</v>
      </c>
      <c r="G358" s="62">
        <f t="shared" si="37"/>
        <v>0</v>
      </c>
      <c r="H358" s="83">
        <f t="shared" si="41"/>
        <v>2326.208619408701</v>
      </c>
      <c r="I358" s="71"/>
    </row>
    <row r="359" spans="2:9">
      <c r="B359" s="42">
        <f t="shared" si="38"/>
        <v>329</v>
      </c>
      <c r="C359" s="61">
        <f t="shared" si="35"/>
        <v>1931.6615344229083</v>
      </c>
      <c r="D359" s="61">
        <f t="shared" si="36"/>
        <v>394.54708498579299</v>
      </c>
      <c r="E359" s="61">
        <f t="shared" si="39"/>
        <v>2326.2086194087015</v>
      </c>
      <c r="F359" s="61">
        <f t="shared" si="40"/>
        <v>65801.743613352533</v>
      </c>
      <c r="G359" s="62">
        <f t="shared" si="37"/>
        <v>0</v>
      </c>
      <c r="H359" s="83">
        <f t="shared" si="41"/>
        <v>2326.2086194087015</v>
      </c>
      <c r="I359" s="71"/>
    </row>
    <row r="360" spans="2:9">
      <c r="B360" s="42">
        <f t="shared" si="38"/>
        <v>330</v>
      </c>
      <c r="C360" s="61">
        <f t="shared" si="35"/>
        <v>1942.9134628609215</v>
      </c>
      <c r="D360" s="61">
        <f t="shared" si="36"/>
        <v>383.29515654777953</v>
      </c>
      <c r="E360" s="61">
        <f t="shared" si="39"/>
        <v>2326.208619408701</v>
      </c>
      <c r="F360" s="61">
        <f t="shared" si="40"/>
        <v>63858.830150491609</v>
      </c>
      <c r="G360" s="62">
        <f t="shared" si="37"/>
        <v>0</v>
      </c>
      <c r="H360" s="83">
        <f t="shared" si="41"/>
        <v>2326.208619408701</v>
      </c>
      <c r="I360" s="71"/>
    </row>
    <row r="361" spans="2:9">
      <c r="B361" s="42">
        <f t="shared" si="38"/>
        <v>331</v>
      </c>
      <c r="C361" s="61">
        <f t="shared" si="35"/>
        <v>1954.2309337820864</v>
      </c>
      <c r="D361" s="61">
        <f t="shared" si="36"/>
        <v>371.97768562661469</v>
      </c>
      <c r="E361" s="61">
        <f t="shared" si="39"/>
        <v>2326.208619408701</v>
      </c>
      <c r="F361" s="61">
        <f t="shared" si="40"/>
        <v>61904.599216709525</v>
      </c>
      <c r="G361" s="62">
        <f t="shared" si="37"/>
        <v>0</v>
      </c>
      <c r="H361" s="83">
        <f t="shared" si="41"/>
        <v>2326.208619408701</v>
      </c>
      <c r="I361" s="71"/>
    </row>
    <row r="362" spans="2:9">
      <c r="B362" s="42">
        <f t="shared" si="38"/>
        <v>332</v>
      </c>
      <c r="C362" s="61">
        <f t="shared" si="35"/>
        <v>1965.6143289713673</v>
      </c>
      <c r="D362" s="61">
        <f t="shared" si="36"/>
        <v>360.594290437334</v>
      </c>
      <c r="E362" s="61">
        <f t="shared" si="39"/>
        <v>2326.2086194087015</v>
      </c>
      <c r="F362" s="61">
        <f t="shared" si="40"/>
        <v>59938.984887738159</v>
      </c>
      <c r="G362" s="62">
        <f t="shared" si="37"/>
        <v>0</v>
      </c>
      <c r="H362" s="83">
        <f t="shared" si="41"/>
        <v>2326.2086194087015</v>
      </c>
      <c r="I362" s="71"/>
    </row>
    <row r="363" spans="2:9">
      <c r="B363" s="42">
        <f t="shared" si="38"/>
        <v>333</v>
      </c>
      <c r="C363" s="61">
        <f t="shared" si="35"/>
        <v>1977.0640324376252</v>
      </c>
      <c r="D363" s="61">
        <f t="shared" si="36"/>
        <v>349.1445869710758</v>
      </c>
      <c r="E363" s="61">
        <f t="shared" si="39"/>
        <v>2326.208619408701</v>
      </c>
      <c r="F363" s="61">
        <f t="shared" si="40"/>
        <v>57961.920855300537</v>
      </c>
      <c r="G363" s="62">
        <f t="shared" si="37"/>
        <v>0</v>
      </c>
      <c r="H363" s="83">
        <f t="shared" si="41"/>
        <v>2326.208619408701</v>
      </c>
      <c r="I363" s="71"/>
    </row>
    <row r="364" spans="2:9">
      <c r="B364" s="42">
        <f t="shared" si="38"/>
        <v>334</v>
      </c>
      <c r="C364" s="61">
        <f t="shared" si="35"/>
        <v>1988.5804304265744</v>
      </c>
      <c r="D364" s="61">
        <f t="shared" si="36"/>
        <v>337.62818898212663</v>
      </c>
      <c r="E364" s="61">
        <f t="shared" si="39"/>
        <v>2326.208619408701</v>
      </c>
      <c r="F364" s="61">
        <f t="shared" si="40"/>
        <v>55973.340424873961</v>
      </c>
      <c r="G364" s="62">
        <f t="shared" si="37"/>
        <v>0</v>
      </c>
      <c r="H364" s="83">
        <f t="shared" si="41"/>
        <v>2326.208619408701</v>
      </c>
      <c r="I364" s="71"/>
    </row>
    <row r="365" spans="2:9">
      <c r="B365" s="42">
        <f t="shared" si="38"/>
        <v>335</v>
      </c>
      <c r="C365" s="61">
        <f t="shared" si="35"/>
        <v>2000.1639114338095</v>
      </c>
      <c r="D365" s="61">
        <f t="shared" si="36"/>
        <v>326.04470797489188</v>
      </c>
      <c r="E365" s="61">
        <f t="shared" si="39"/>
        <v>2326.2086194087015</v>
      </c>
      <c r="F365" s="61">
        <f t="shared" si="40"/>
        <v>53973.17651344015</v>
      </c>
      <c r="G365" s="62">
        <f t="shared" si="37"/>
        <v>0</v>
      </c>
      <c r="H365" s="83">
        <f t="shared" si="41"/>
        <v>2326.2086194087015</v>
      </c>
      <c r="I365" s="71"/>
    </row>
    <row r="366" spans="2:9">
      <c r="B366" s="42">
        <f t="shared" si="38"/>
        <v>336</v>
      </c>
      <c r="C366" s="61">
        <f t="shared" si="35"/>
        <v>2011.8148662179112</v>
      </c>
      <c r="D366" s="61">
        <f t="shared" si="36"/>
        <v>314.39375319078994</v>
      </c>
      <c r="E366" s="61">
        <f t="shared" si="39"/>
        <v>2326.208619408701</v>
      </c>
      <c r="F366" s="61">
        <f t="shared" si="40"/>
        <v>51961.361647222242</v>
      </c>
      <c r="G366" s="62">
        <f t="shared" si="37"/>
        <v>0</v>
      </c>
      <c r="H366" s="83">
        <f t="shared" si="41"/>
        <v>2326.208619408701</v>
      </c>
      <c r="I366" s="71"/>
    </row>
    <row r="367" spans="2:9">
      <c r="B367" s="42">
        <f t="shared" si="38"/>
        <v>337</v>
      </c>
      <c r="C367" s="61">
        <f t="shared" si="35"/>
        <v>2023.5336878136304</v>
      </c>
      <c r="D367" s="61">
        <f t="shared" si="36"/>
        <v>302.67493159507052</v>
      </c>
      <c r="E367" s="61">
        <f t="shared" si="39"/>
        <v>2326.208619408701</v>
      </c>
      <c r="F367" s="61">
        <f t="shared" si="40"/>
        <v>49937.827959408613</v>
      </c>
      <c r="G367" s="62">
        <f t="shared" si="37"/>
        <v>0</v>
      </c>
      <c r="H367" s="83">
        <f t="shared" si="41"/>
        <v>2326.208619408701</v>
      </c>
      <c r="I367" s="71"/>
    </row>
    <row r="368" spans="2:9">
      <c r="B368" s="42">
        <f t="shared" si="38"/>
        <v>338</v>
      </c>
      <c r="C368" s="61">
        <f t="shared" si="35"/>
        <v>2035.3207715451451</v>
      </c>
      <c r="D368" s="61">
        <f t="shared" si="36"/>
        <v>290.88784786355626</v>
      </c>
      <c r="E368" s="61">
        <f t="shared" si="39"/>
        <v>2326.2086194087015</v>
      </c>
      <c r="F368" s="61">
        <f t="shared" si="40"/>
        <v>47902.50718786347</v>
      </c>
      <c r="G368" s="62">
        <f t="shared" si="37"/>
        <v>0</v>
      </c>
      <c r="H368" s="83">
        <f t="shared" si="41"/>
        <v>2326.2086194087015</v>
      </c>
      <c r="I368" s="71"/>
    </row>
    <row r="369" spans="2:9">
      <c r="B369" s="42">
        <f t="shared" si="38"/>
        <v>339</v>
      </c>
      <c r="C369" s="61">
        <f t="shared" si="35"/>
        <v>2047.1765150393956</v>
      </c>
      <c r="D369" s="61">
        <f t="shared" si="36"/>
        <v>279.03210436930573</v>
      </c>
      <c r="E369" s="61">
        <f t="shared" si="39"/>
        <v>2326.2086194087015</v>
      </c>
      <c r="F369" s="61">
        <f t="shared" si="40"/>
        <v>45855.330672824071</v>
      </c>
      <c r="G369" s="62">
        <f t="shared" si="37"/>
        <v>0</v>
      </c>
      <c r="H369" s="83">
        <f t="shared" si="41"/>
        <v>2326.2086194087015</v>
      </c>
      <c r="I369" s="71"/>
    </row>
    <row r="370" spans="2:9">
      <c r="B370" s="42">
        <f t="shared" si="38"/>
        <v>340</v>
      </c>
      <c r="C370" s="61">
        <f t="shared" si="35"/>
        <v>2059.1013182395</v>
      </c>
      <c r="D370" s="61">
        <f t="shared" si="36"/>
        <v>267.10730116920126</v>
      </c>
      <c r="E370" s="61">
        <f t="shared" si="39"/>
        <v>2326.2086194087015</v>
      </c>
      <c r="F370" s="61">
        <f t="shared" si="40"/>
        <v>43796.229354584575</v>
      </c>
      <c r="G370" s="62">
        <f t="shared" si="37"/>
        <v>0</v>
      </c>
      <c r="H370" s="83">
        <f t="shared" si="41"/>
        <v>2326.2086194087015</v>
      </c>
      <c r="I370" s="71"/>
    </row>
    <row r="371" spans="2:9">
      <c r="B371" s="42">
        <f t="shared" si="38"/>
        <v>341</v>
      </c>
      <c r="C371" s="61">
        <f t="shared" si="35"/>
        <v>2071.095583418245</v>
      </c>
      <c r="D371" s="61">
        <f t="shared" si="36"/>
        <v>255.11303599045618</v>
      </c>
      <c r="E371" s="61">
        <f t="shared" si="39"/>
        <v>2326.2086194087015</v>
      </c>
      <c r="F371" s="61">
        <f t="shared" si="40"/>
        <v>41725.133771166329</v>
      </c>
      <c r="G371" s="62">
        <f t="shared" si="37"/>
        <v>0</v>
      </c>
      <c r="H371" s="83">
        <f t="shared" si="41"/>
        <v>2326.2086194087015</v>
      </c>
      <c r="I371" s="71"/>
    </row>
    <row r="372" spans="2:9">
      <c r="B372" s="42">
        <f t="shared" si="38"/>
        <v>342</v>
      </c>
      <c r="C372" s="61">
        <f t="shared" si="35"/>
        <v>2083.1597151916562</v>
      </c>
      <c r="D372" s="61">
        <f t="shared" si="36"/>
        <v>243.04890421704491</v>
      </c>
      <c r="E372" s="61">
        <f t="shared" si="39"/>
        <v>2326.208619408701</v>
      </c>
      <c r="F372" s="61">
        <f t="shared" si="40"/>
        <v>39641.974055974672</v>
      </c>
      <c r="G372" s="62">
        <f t="shared" si="37"/>
        <v>0</v>
      </c>
      <c r="H372" s="83">
        <f t="shared" si="41"/>
        <v>2326.208619408701</v>
      </c>
      <c r="I372" s="71"/>
    </row>
    <row r="373" spans="2:9">
      <c r="B373" s="42">
        <f t="shared" si="38"/>
        <v>343</v>
      </c>
      <c r="C373" s="61">
        <f t="shared" si="35"/>
        <v>2095.2941205326479</v>
      </c>
      <c r="D373" s="61">
        <f t="shared" si="36"/>
        <v>230.91449887605344</v>
      </c>
      <c r="E373" s="61">
        <f t="shared" si="39"/>
        <v>2326.2086194087015</v>
      </c>
      <c r="F373" s="61">
        <f t="shared" si="40"/>
        <v>37546.679935442022</v>
      </c>
      <c r="G373" s="62">
        <f t="shared" si="37"/>
        <v>0</v>
      </c>
      <c r="H373" s="83">
        <f t="shared" si="41"/>
        <v>2326.2086194087015</v>
      </c>
      <c r="I373" s="71"/>
    </row>
    <row r="374" spans="2:9">
      <c r="B374" s="42">
        <f t="shared" si="38"/>
        <v>344</v>
      </c>
      <c r="C374" s="61">
        <f t="shared" si="35"/>
        <v>2107.49920878475</v>
      </c>
      <c r="D374" s="61">
        <f t="shared" si="36"/>
        <v>218.70941062395084</v>
      </c>
      <c r="E374" s="61">
        <f t="shared" si="39"/>
        <v>2326.208619408701</v>
      </c>
      <c r="F374" s="61">
        <f t="shared" si="40"/>
        <v>35439.180726657272</v>
      </c>
      <c r="G374" s="62">
        <f t="shared" si="37"/>
        <v>0</v>
      </c>
      <c r="H374" s="83">
        <f t="shared" si="41"/>
        <v>2326.208619408701</v>
      </c>
      <c r="I374" s="71"/>
    </row>
    <row r="375" spans="2:9">
      <c r="B375" s="42">
        <f t="shared" si="38"/>
        <v>345</v>
      </c>
      <c r="C375" s="61">
        <f t="shared" si="35"/>
        <v>2119.7753916759216</v>
      </c>
      <c r="D375" s="61">
        <f t="shared" si="36"/>
        <v>206.43322773277964</v>
      </c>
      <c r="E375" s="61">
        <f t="shared" si="39"/>
        <v>2326.2086194087015</v>
      </c>
      <c r="F375" s="61">
        <f t="shared" si="40"/>
        <v>33319.405334981348</v>
      </c>
      <c r="G375" s="62">
        <f t="shared" si="37"/>
        <v>0</v>
      </c>
      <c r="H375" s="83">
        <f t="shared" si="41"/>
        <v>2326.2086194087015</v>
      </c>
      <c r="I375" s="71"/>
    </row>
    <row r="376" spans="2:9">
      <c r="B376" s="42">
        <f t="shared" si="38"/>
        <v>346</v>
      </c>
      <c r="C376" s="61">
        <f t="shared" si="35"/>
        <v>2132.1230833324339</v>
      </c>
      <c r="D376" s="61">
        <f t="shared" si="36"/>
        <v>194.08553607626737</v>
      </c>
      <c r="E376" s="61">
        <f t="shared" si="39"/>
        <v>2326.2086194087015</v>
      </c>
      <c r="F376" s="61">
        <f t="shared" si="40"/>
        <v>31187.282251648914</v>
      </c>
      <c r="G376" s="62">
        <f t="shared" si="37"/>
        <v>0</v>
      </c>
      <c r="H376" s="83">
        <f t="shared" si="41"/>
        <v>2326.2086194087015</v>
      </c>
      <c r="I376" s="71"/>
    </row>
    <row r="377" spans="2:9">
      <c r="B377" s="42">
        <f t="shared" si="38"/>
        <v>347</v>
      </c>
      <c r="C377" s="61">
        <f t="shared" si="35"/>
        <v>2144.5427002928454</v>
      </c>
      <c r="D377" s="61">
        <f t="shared" si="36"/>
        <v>181.66591911585596</v>
      </c>
      <c r="E377" s="61">
        <f t="shared" si="39"/>
        <v>2326.2086194087015</v>
      </c>
      <c r="F377" s="61">
        <f t="shared" si="40"/>
        <v>29042.73955135607</v>
      </c>
      <c r="G377" s="62">
        <f t="shared" si="37"/>
        <v>0</v>
      </c>
      <c r="H377" s="83">
        <f t="shared" si="41"/>
        <v>2326.2086194087015</v>
      </c>
      <c r="I377" s="71"/>
    </row>
    <row r="378" spans="2:9">
      <c r="B378" s="42">
        <f t="shared" si="38"/>
        <v>348</v>
      </c>
      <c r="C378" s="61">
        <f t="shared" si="35"/>
        <v>2157.034661522051</v>
      </c>
      <c r="D378" s="61">
        <f t="shared" si="36"/>
        <v>169.17395788665013</v>
      </c>
      <c r="E378" s="61">
        <f t="shared" si="39"/>
        <v>2326.208619408701</v>
      </c>
      <c r="F378" s="61">
        <f t="shared" si="40"/>
        <v>26885.704889834018</v>
      </c>
      <c r="G378" s="62">
        <f t="shared" si="37"/>
        <v>0</v>
      </c>
      <c r="H378" s="83">
        <f t="shared" si="41"/>
        <v>2326.208619408701</v>
      </c>
      <c r="I378" s="71"/>
    </row>
    <row r="379" spans="2:9">
      <c r="B379" s="42">
        <f t="shared" si="38"/>
        <v>349</v>
      </c>
      <c r="C379" s="61">
        <f t="shared" si="35"/>
        <v>2169.5993884254167</v>
      </c>
      <c r="D379" s="61">
        <f t="shared" si="36"/>
        <v>156.60923098328419</v>
      </c>
      <c r="E379" s="61">
        <f t="shared" si="39"/>
        <v>2326.208619408701</v>
      </c>
      <c r="F379" s="61">
        <f t="shared" si="40"/>
        <v>24716.105501408601</v>
      </c>
      <c r="G379" s="62">
        <f t="shared" si="37"/>
        <v>0</v>
      </c>
      <c r="H379" s="83">
        <f t="shared" si="41"/>
        <v>2326.208619408701</v>
      </c>
      <c r="I379" s="71"/>
    </row>
    <row r="380" spans="2:9">
      <c r="B380" s="42">
        <f t="shared" si="38"/>
        <v>350</v>
      </c>
      <c r="C380" s="61">
        <f t="shared" si="35"/>
        <v>2182.2373048629947</v>
      </c>
      <c r="D380" s="61">
        <f t="shared" si="36"/>
        <v>143.97131454570618</v>
      </c>
      <c r="E380" s="61">
        <f t="shared" si="39"/>
        <v>2326.208619408701</v>
      </c>
      <c r="F380" s="61">
        <f t="shared" si="40"/>
        <v>22533.868196545605</v>
      </c>
      <c r="G380" s="62">
        <f t="shared" si="37"/>
        <v>0</v>
      </c>
      <c r="H380" s="83">
        <f t="shared" si="41"/>
        <v>2326.208619408701</v>
      </c>
      <c r="I380" s="71"/>
    </row>
    <row r="381" spans="2:9">
      <c r="B381" s="42">
        <f t="shared" si="38"/>
        <v>351</v>
      </c>
      <c r="C381" s="61">
        <f t="shared" si="35"/>
        <v>2194.9488371638222</v>
      </c>
      <c r="D381" s="61">
        <f t="shared" si="36"/>
        <v>131.2597822448792</v>
      </c>
      <c r="E381" s="61">
        <f t="shared" si="39"/>
        <v>2326.2086194087015</v>
      </c>
      <c r="F381" s="61">
        <f t="shared" si="40"/>
        <v>20338.919359381784</v>
      </c>
      <c r="G381" s="62">
        <f t="shared" si="37"/>
        <v>0</v>
      </c>
      <c r="H381" s="83">
        <f t="shared" si="41"/>
        <v>2326.2086194087015</v>
      </c>
      <c r="I381" s="71"/>
    </row>
    <row r="382" spans="2:9">
      <c r="B382" s="42">
        <f t="shared" si="38"/>
        <v>352</v>
      </c>
      <c r="C382" s="61">
        <f t="shared" si="35"/>
        <v>2207.7344141403014</v>
      </c>
      <c r="D382" s="61">
        <f t="shared" si="36"/>
        <v>118.47420526839993</v>
      </c>
      <c r="E382" s="61">
        <f t="shared" si="39"/>
        <v>2326.2086194087015</v>
      </c>
      <c r="F382" s="61">
        <f t="shared" si="40"/>
        <v>18131.184945241483</v>
      </c>
      <c r="G382" s="62">
        <f t="shared" si="37"/>
        <v>0</v>
      </c>
      <c r="H382" s="83">
        <f t="shared" si="41"/>
        <v>2326.2086194087015</v>
      </c>
      <c r="I382" s="71"/>
    </row>
    <row r="383" spans="2:9">
      <c r="B383" s="42">
        <f t="shared" si="38"/>
        <v>353</v>
      </c>
      <c r="C383" s="61">
        <f t="shared" si="35"/>
        <v>2220.5944671026687</v>
      </c>
      <c r="D383" s="61">
        <f t="shared" si="36"/>
        <v>105.61415230603268</v>
      </c>
      <c r="E383" s="61">
        <f t="shared" si="39"/>
        <v>2326.2086194087015</v>
      </c>
      <c r="F383" s="61">
        <f t="shared" si="40"/>
        <v>15910.590478138814</v>
      </c>
      <c r="G383" s="62">
        <f t="shared" si="37"/>
        <v>0</v>
      </c>
      <c r="H383" s="83">
        <f t="shared" si="41"/>
        <v>2326.2086194087015</v>
      </c>
      <c r="I383" s="71"/>
    </row>
    <row r="384" spans="2:9">
      <c r="B384" s="42">
        <f t="shared" si="38"/>
        <v>354</v>
      </c>
      <c r="C384" s="61">
        <f t="shared" si="35"/>
        <v>2233.5294298735416</v>
      </c>
      <c r="D384" s="61">
        <f t="shared" si="36"/>
        <v>92.679189535159637</v>
      </c>
      <c r="E384" s="61">
        <f t="shared" si="39"/>
        <v>2326.2086194087015</v>
      </c>
      <c r="F384" s="61">
        <f t="shared" si="40"/>
        <v>13677.061048265274</v>
      </c>
      <c r="G384" s="62">
        <f t="shared" si="37"/>
        <v>0</v>
      </c>
      <c r="H384" s="83">
        <f t="shared" si="41"/>
        <v>2326.2086194087015</v>
      </c>
      <c r="I384" s="71"/>
    </row>
    <row r="385" spans="2:25">
      <c r="B385" s="42">
        <f t="shared" si="38"/>
        <v>355</v>
      </c>
      <c r="C385" s="61">
        <f t="shared" si="35"/>
        <v>2246.5397388025549</v>
      </c>
      <c r="D385" s="61">
        <f t="shared" si="36"/>
        <v>79.668880606146274</v>
      </c>
      <c r="E385" s="61">
        <f t="shared" si="39"/>
        <v>2326.208619408701</v>
      </c>
      <c r="F385" s="61">
        <f t="shared" si="40"/>
        <v>11430.521309462718</v>
      </c>
      <c r="G385" s="62">
        <f t="shared" si="37"/>
        <v>0</v>
      </c>
      <c r="H385" s="83">
        <f t="shared" si="41"/>
        <v>2326.208619408701</v>
      </c>
      <c r="I385" s="71"/>
    </row>
    <row r="386" spans="2:25">
      <c r="B386" s="42">
        <f t="shared" si="38"/>
        <v>356</v>
      </c>
      <c r="C386" s="61">
        <f t="shared" si="35"/>
        <v>2259.6258327810797</v>
      </c>
      <c r="D386" s="61">
        <f t="shared" si="36"/>
        <v>66.582786627621388</v>
      </c>
      <c r="E386" s="61">
        <f t="shared" si="39"/>
        <v>2326.208619408701</v>
      </c>
      <c r="F386" s="61">
        <f t="shared" si="40"/>
        <v>9170.8954766816387</v>
      </c>
      <c r="G386" s="62">
        <f t="shared" si="37"/>
        <v>0</v>
      </c>
      <c r="H386" s="83">
        <f t="shared" si="41"/>
        <v>2326.208619408701</v>
      </c>
      <c r="I386" s="71"/>
    </row>
    <row r="387" spans="2:25">
      <c r="B387" s="42">
        <f t="shared" si="38"/>
        <v>357</v>
      </c>
      <c r="C387" s="61">
        <f t="shared" si="35"/>
        <v>2272.7881532570295</v>
      </c>
      <c r="D387" s="61">
        <f t="shared" si="36"/>
        <v>53.420466151671597</v>
      </c>
      <c r="E387" s="61">
        <f t="shared" si="39"/>
        <v>2326.208619408701</v>
      </c>
      <c r="F387" s="61">
        <f t="shared" si="40"/>
        <v>6898.1073234246087</v>
      </c>
      <c r="G387" s="62">
        <f t="shared" si="37"/>
        <v>0</v>
      </c>
      <c r="H387" s="83">
        <f t="shared" si="41"/>
        <v>2326.208619408701</v>
      </c>
      <c r="I387" s="71"/>
    </row>
    <row r="388" spans="2:25">
      <c r="B388" s="42">
        <f t="shared" si="38"/>
        <v>358</v>
      </c>
      <c r="C388" s="61">
        <f t="shared" si="35"/>
        <v>2286.0271442497515</v>
      </c>
      <c r="D388" s="61">
        <f t="shared" si="36"/>
        <v>40.181475158949397</v>
      </c>
      <c r="E388" s="61">
        <f t="shared" si="39"/>
        <v>2326.208619408701</v>
      </c>
      <c r="F388" s="61">
        <f t="shared" si="40"/>
        <v>4612.0801791748572</v>
      </c>
      <c r="G388" s="62">
        <f t="shared" si="37"/>
        <v>0</v>
      </c>
      <c r="H388" s="83">
        <f t="shared" si="41"/>
        <v>2326.208619408701</v>
      </c>
      <c r="I388" s="71"/>
    </row>
    <row r="389" spans="2:25">
      <c r="B389" s="42">
        <f t="shared" si="38"/>
        <v>359</v>
      </c>
      <c r="C389" s="61">
        <f t="shared" si="35"/>
        <v>2299.3432523650067</v>
      </c>
      <c r="D389" s="61">
        <f t="shared" si="36"/>
        <v>26.865367043694604</v>
      </c>
      <c r="E389" s="61">
        <f t="shared" si="39"/>
        <v>2326.2086194087015</v>
      </c>
      <c r="F389" s="61">
        <f t="shared" si="40"/>
        <v>2312.7369268098505</v>
      </c>
      <c r="G389" s="62">
        <f t="shared" si="37"/>
        <v>0</v>
      </c>
      <c r="H389" s="83">
        <f t="shared" si="41"/>
        <v>2326.2086194087015</v>
      </c>
      <c r="I389" s="71"/>
    </row>
    <row r="390" spans="2:25">
      <c r="B390" s="42">
        <f t="shared" si="38"/>
        <v>360</v>
      </c>
      <c r="C390" s="61">
        <f t="shared" si="35"/>
        <v>2312.7369268100324</v>
      </c>
      <c r="D390" s="61">
        <f t="shared" si="36"/>
        <v>13.47169259866844</v>
      </c>
      <c r="E390" s="61">
        <f t="shared" si="39"/>
        <v>2326.208619408701</v>
      </c>
      <c r="F390" s="61">
        <f t="shared" si="40"/>
        <v>-1.8189894035458565E-10</v>
      </c>
      <c r="G390" s="62">
        <f t="shared" si="37"/>
        <v>0</v>
      </c>
      <c r="H390" s="83">
        <f t="shared" si="41"/>
        <v>2326.208619408701</v>
      </c>
      <c r="I390" s="71"/>
    </row>
    <row r="391" spans="2:25">
      <c r="B391" s="42" t="str">
        <f t="shared" si="38"/>
        <v xml:space="preserve"> </v>
      </c>
      <c r="C391" s="61" t="str">
        <f t="shared" si="35"/>
        <v/>
      </c>
      <c r="D391" s="61" t="str">
        <f t="shared" si="36"/>
        <v/>
      </c>
      <c r="E391" s="61" t="str">
        <f t="shared" si="39"/>
        <v/>
      </c>
      <c r="F391" s="61" t="str">
        <f t="shared" si="40"/>
        <v/>
      </c>
      <c r="G391" s="62" t="str">
        <f t="shared" si="37"/>
        <v/>
      </c>
      <c r="H391" s="83" t="str">
        <f t="shared" si="41"/>
        <v/>
      </c>
      <c r="I391" s="71"/>
    </row>
    <row r="392" spans="2:25">
      <c r="B392" s="42" t="str">
        <f t="shared" si="38"/>
        <v xml:space="preserve"> </v>
      </c>
      <c r="C392" s="61" t="str">
        <f t="shared" si="35"/>
        <v/>
      </c>
      <c r="D392" s="61" t="str">
        <f t="shared" si="36"/>
        <v/>
      </c>
      <c r="E392" s="61" t="str">
        <f t="shared" si="39"/>
        <v/>
      </c>
      <c r="F392" s="61" t="str">
        <f t="shared" si="40"/>
        <v/>
      </c>
      <c r="G392" s="62" t="str">
        <f t="shared" si="37"/>
        <v/>
      </c>
      <c r="H392" s="83" t="str">
        <f t="shared" si="41"/>
        <v/>
      </c>
      <c r="I392" s="71"/>
    </row>
    <row r="393" spans="2:25">
      <c r="B393" s="42" t="str">
        <f t="shared" si="38"/>
        <v xml:space="preserve"> </v>
      </c>
      <c r="C393" s="61" t="str">
        <f t="shared" si="35"/>
        <v/>
      </c>
      <c r="D393" s="61" t="str">
        <f t="shared" si="36"/>
        <v/>
      </c>
      <c r="E393" s="61" t="str">
        <f t="shared" si="39"/>
        <v/>
      </c>
      <c r="F393" s="61" t="str">
        <f t="shared" si="40"/>
        <v/>
      </c>
      <c r="G393" s="62" t="str">
        <f t="shared" si="37"/>
        <v/>
      </c>
      <c r="H393" s="83" t="str">
        <f t="shared" si="41"/>
        <v/>
      </c>
      <c r="I393" s="71"/>
    </row>
    <row r="394" spans="2:25" s="20" customFormat="1">
      <c r="B394" s="42" t="str">
        <f t="shared" si="38"/>
        <v xml:space="preserve"> </v>
      </c>
      <c r="C394" s="61" t="str">
        <f t="shared" si="35"/>
        <v/>
      </c>
      <c r="D394" s="61" t="str">
        <f t="shared" si="36"/>
        <v/>
      </c>
      <c r="E394" s="61" t="str">
        <f t="shared" si="39"/>
        <v/>
      </c>
      <c r="F394" s="61" t="str">
        <f t="shared" si="40"/>
        <v/>
      </c>
      <c r="G394" s="62" t="str">
        <f t="shared" si="37"/>
        <v/>
      </c>
      <c r="H394" s="83" t="str">
        <f t="shared" si="41"/>
        <v/>
      </c>
      <c r="R394" s="21"/>
      <c r="S394" s="21"/>
      <c r="T394" s="64"/>
      <c r="U394" s="21"/>
      <c r="V394" s="21"/>
      <c r="W394" s="21"/>
      <c r="X394" s="21"/>
      <c r="Y394" s="21"/>
    </row>
    <row r="395" spans="2:25">
      <c r="B395" s="42" t="str">
        <f t="shared" si="38"/>
        <v xml:space="preserve"> </v>
      </c>
      <c r="C395" s="61" t="str">
        <f t="shared" si="35"/>
        <v/>
      </c>
      <c r="D395" s="61" t="str">
        <f t="shared" si="36"/>
        <v/>
      </c>
      <c r="E395" s="61" t="str">
        <f t="shared" si="39"/>
        <v/>
      </c>
      <c r="F395" s="61" t="str">
        <f t="shared" si="40"/>
        <v/>
      </c>
      <c r="G395" s="62" t="str">
        <f t="shared" si="37"/>
        <v/>
      </c>
      <c r="H395" s="83" t="str">
        <f t="shared" si="41"/>
        <v/>
      </c>
    </row>
    <row r="396" spans="2:25">
      <c r="B396" s="42" t="str">
        <f t="shared" si="38"/>
        <v xml:space="preserve"> </v>
      </c>
      <c r="C396" s="61" t="str">
        <f t="shared" si="35"/>
        <v/>
      </c>
      <c r="D396" s="61" t="str">
        <f t="shared" si="36"/>
        <v/>
      </c>
      <c r="E396" s="61" t="str">
        <f t="shared" si="39"/>
        <v/>
      </c>
      <c r="F396" s="61" t="str">
        <f t="shared" si="40"/>
        <v/>
      </c>
      <c r="G396" s="62" t="str">
        <f t="shared" si="37"/>
        <v/>
      </c>
      <c r="H396" s="83" t="str">
        <f t="shared" si="41"/>
        <v/>
      </c>
    </row>
    <row r="397" spans="2:25">
      <c r="B397" s="42" t="str">
        <f t="shared" si="38"/>
        <v xml:space="preserve"> </v>
      </c>
      <c r="C397" s="61" t="str">
        <f t="shared" si="35"/>
        <v/>
      </c>
      <c r="D397" s="61" t="str">
        <f t="shared" si="36"/>
        <v/>
      </c>
      <c r="E397" s="61" t="str">
        <f t="shared" si="39"/>
        <v/>
      </c>
      <c r="F397" s="61" t="str">
        <f t="shared" si="40"/>
        <v/>
      </c>
      <c r="G397" s="62" t="str">
        <f t="shared" si="37"/>
        <v/>
      </c>
      <c r="H397" s="83" t="str">
        <f t="shared" si="41"/>
        <v/>
      </c>
    </row>
    <row r="398" spans="2:25">
      <c r="B398" s="42" t="str">
        <f t="shared" si="38"/>
        <v xml:space="preserve"> </v>
      </c>
      <c r="C398" s="61" t="str">
        <f t="shared" si="35"/>
        <v/>
      </c>
      <c r="D398" s="61" t="str">
        <f t="shared" si="36"/>
        <v/>
      </c>
      <c r="E398" s="61" t="str">
        <f t="shared" si="39"/>
        <v/>
      </c>
      <c r="F398" s="61" t="str">
        <f t="shared" si="40"/>
        <v/>
      </c>
      <c r="G398" s="62" t="str">
        <f t="shared" si="37"/>
        <v/>
      </c>
      <c r="H398" s="83" t="str">
        <f t="shared" si="41"/>
        <v/>
      </c>
    </row>
    <row r="399" spans="2:25">
      <c r="B399" s="42" t="str">
        <f t="shared" si="38"/>
        <v xml:space="preserve"> </v>
      </c>
      <c r="C399" s="61" t="str">
        <f t="shared" si="35"/>
        <v/>
      </c>
      <c r="D399" s="61" t="str">
        <f t="shared" si="36"/>
        <v/>
      </c>
      <c r="E399" s="61" t="str">
        <f t="shared" si="39"/>
        <v/>
      </c>
      <c r="F399" s="61" t="str">
        <f t="shared" si="40"/>
        <v/>
      </c>
      <c r="G399" s="62" t="str">
        <f t="shared" si="37"/>
        <v/>
      </c>
      <c r="H399" s="83" t="str">
        <f t="shared" si="41"/>
        <v/>
      </c>
    </row>
    <row r="400" spans="2:25">
      <c r="B400" s="42" t="str">
        <f t="shared" si="38"/>
        <v xml:space="preserve"> </v>
      </c>
      <c r="C400" s="61" t="str">
        <f t="shared" si="35"/>
        <v/>
      </c>
      <c r="D400" s="61" t="str">
        <f t="shared" si="36"/>
        <v/>
      </c>
      <c r="E400" s="61" t="str">
        <f t="shared" si="39"/>
        <v/>
      </c>
      <c r="F400" s="61" t="str">
        <f t="shared" si="40"/>
        <v/>
      </c>
      <c r="G400" s="62" t="str">
        <f t="shared" si="37"/>
        <v/>
      </c>
      <c r="H400" s="83" t="str">
        <f t="shared" si="41"/>
        <v/>
      </c>
    </row>
    <row r="401" spans="2:8">
      <c r="B401" s="42" t="str">
        <f t="shared" si="38"/>
        <v xml:space="preserve"> </v>
      </c>
      <c r="C401" s="61" t="str">
        <f t="shared" si="35"/>
        <v/>
      </c>
      <c r="D401" s="61" t="str">
        <f t="shared" si="36"/>
        <v/>
      </c>
      <c r="E401" s="61" t="str">
        <f t="shared" si="39"/>
        <v/>
      </c>
      <c r="F401" s="61" t="str">
        <f t="shared" si="40"/>
        <v/>
      </c>
      <c r="G401" s="62" t="str">
        <f t="shared" si="37"/>
        <v/>
      </c>
      <c r="H401" s="83" t="str">
        <f t="shared" si="41"/>
        <v/>
      </c>
    </row>
    <row r="402" spans="2:8">
      <c r="B402" s="42" t="str">
        <f t="shared" si="38"/>
        <v xml:space="preserve"> </v>
      </c>
      <c r="C402" s="61" t="str">
        <f t="shared" si="35"/>
        <v/>
      </c>
      <c r="D402" s="61" t="str">
        <f t="shared" si="36"/>
        <v/>
      </c>
      <c r="E402" s="61" t="str">
        <f t="shared" si="39"/>
        <v/>
      </c>
      <c r="F402" s="61" t="str">
        <f t="shared" si="40"/>
        <v/>
      </c>
      <c r="G402" s="62" t="str">
        <f t="shared" si="37"/>
        <v/>
      </c>
      <c r="H402" s="83" t="str">
        <f t="shared" si="41"/>
        <v/>
      </c>
    </row>
    <row r="403" spans="2:8">
      <c r="B403" s="42" t="str">
        <f t="shared" si="38"/>
        <v xml:space="preserve"> </v>
      </c>
      <c r="C403" s="61" t="str">
        <f t="shared" si="35"/>
        <v/>
      </c>
      <c r="D403" s="61" t="str">
        <f t="shared" si="36"/>
        <v/>
      </c>
      <c r="E403" s="61" t="str">
        <f t="shared" si="39"/>
        <v/>
      </c>
      <c r="F403" s="61" t="str">
        <f t="shared" si="40"/>
        <v/>
      </c>
      <c r="G403" s="62" t="str">
        <f t="shared" si="37"/>
        <v/>
      </c>
      <c r="H403" s="83" t="str">
        <f t="shared" si="41"/>
        <v/>
      </c>
    </row>
    <row r="404" spans="2:8">
      <c r="B404" s="42" t="str">
        <f t="shared" si="38"/>
        <v xml:space="preserve"> </v>
      </c>
      <c r="C404" s="61" t="str">
        <f t="shared" si="35"/>
        <v/>
      </c>
      <c r="D404" s="61" t="str">
        <f t="shared" si="36"/>
        <v/>
      </c>
      <c r="E404" s="61" t="str">
        <f t="shared" si="39"/>
        <v/>
      </c>
      <c r="F404" s="61" t="str">
        <f t="shared" si="40"/>
        <v/>
      </c>
      <c r="G404" s="62" t="str">
        <f t="shared" si="37"/>
        <v/>
      </c>
      <c r="H404" s="83" t="str">
        <f t="shared" si="41"/>
        <v/>
      </c>
    </row>
    <row r="405" spans="2:8">
      <c r="B405" s="42" t="str">
        <f t="shared" si="38"/>
        <v xml:space="preserve"> </v>
      </c>
      <c r="C405" s="61" t="str">
        <f t="shared" si="35"/>
        <v/>
      </c>
      <c r="D405" s="61" t="str">
        <f t="shared" si="36"/>
        <v/>
      </c>
      <c r="E405" s="61" t="str">
        <f t="shared" si="39"/>
        <v/>
      </c>
      <c r="F405" s="61" t="str">
        <f t="shared" si="40"/>
        <v/>
      </c>
      <c r="G405" s="62" t="str">
        <f t="shared" si="37"/>
        <v/>
      </c>
      <c r="H405" s="83" t="str">
        <f t="shared" si="41"/>
        <v/>
      </c>
    </row>
    <row r="406" spans="2:8">
      <c r="B406" s="42" t="str">
        <f t="shared" si="38"/>
        <v xml:space="preserve"> </v>
      </c>
      <c r="C406" s="61" t="str">
        <f t="shared" si="35"/>
        <v/>
      </c>
      <c r="D406" s="61" t="str">
        <f t="shared" si="36"/>
        <v/>
      </c>
      <c r="E406" s="61" t="str">
        <f t="shared" si="39"/>
        <v/>
      </c>
      <c r="F406" s="61" t="str">
        <f t="shared" si="40"/>
        <v/>
      </c>
      <c r="G406" s="62" t="str">
        <f t="shared" si="37"/>
        <v/>
      </c>
      <c r="H406" s="83" t="str">
        <f t="shared" si="41"/>
        <v/>
      </c>
    </row>
    <row r="407" spans="2:8">
      <c r="B407" s="42" t="str">
        <f t="shared" si="38"/>
        <v xml:space="preserve"> </v>
      </c>
      <c r="C407" s="61" t="str">
        <f t="shared" si="35"/>
        <v/>
      </c>
      <c r="D407" s="61" t="str">
        <f t="shared" si="36"/>
        <v/>
      </c>
      <c r="E407" s="61" t="str">
        <f t="shared" si="39"/>
        <v/>
      </c>
      <c r="F407" s="61" t="str">
        <f t="shared" si="40"/>
        <v/>
      </c>
      <c r="G407" s="62" t="str">
        <f t="shared" si="37"/>
        <v/>
      </c>
      <c r="H407" s="83" t="str">
        <f t="shared" si="41"/>
        <v/>
      </c>
    </row>
    <row r="408" spans="2:8">
      <c r="B408" s="42" t="str">
        <f t="shared" si="38"/>
        <v xml:space="preserve"> </v>
      </c>
      <c r="C408" s="61" t="str">
        <f t="shared" si="35"/>
        <v/>
      </c>
      <c r="D408" s="61" t="str">
        <f t="shared" si="36"/>
        <v/>
      </c>
      <c r="E408" s="61" t="str">
        <f t="shared" si="39"/>
        <v/>
      </c>
      <c r="F408" s="61" t="str">
        <f t="shared" si="40"/>
        <v/>
      </c>
      <c r="G408" s="62" t="str">
        <f t="shared" si="37"/>
        <v/>
      </c>
      <c r="H408" s="83" t="str">
        <f t="shared" si="41"/>
        <v/>
      </c>
    </row>
    <row r="409" spans="2:8">
      <c r="B409" s="42" t="str">
        <f t="shared" si="38"/>
        <v xml:space="preserve"> </v>
      </c>
      <c r="C409" s="61" t="str">
        <f t="shared" si="35"/>
        <v/>
      </c>
      <c r="D409" s="61" t="str">
        <f t="shared" si="36"/>
        <v/>
      </c>
      <c r="E409" s="61" t="str">
        <f t="shared" si="39"/>
        <v/>
      </c>
      <c r="F409" s="61" t="str">
        <f t="shared" si="40"/>
        <v/>
      </c>
      <c r="G409" s="62" t="str">
        <f t="shared" si="37"/>
        <v/>
      </c>
      <c r="H409" s="83" t="str">
        <f t="shared" si="41"/>
        <v/>
      </c>
    </row>
    <row r="410" spans="2:8">
      <c r="B410" s="42" t="str">
        <f t="shared" si="38"/>
        <v xml:space="preserve"> </v>
      </c>
      <c r="C410" s="61" t="str">
        <f t="shared" si="35"/>
        <v/>
      </c>
      <c r="D410" s="61" t="str">
        <f t="shared" si="36"/>
        <v/>
      </c>
      <c r="E410" s="61" t="str">
        <f t="shared" si="39"/>
        <v/>
      </c>
      <c r="F410" s="61" t="str">
        <f t="shared" si="40"/>
        <v/>
      </c>
      <c r="G410" s="62" t="str">
        <f t="shared" si="37"/>
        <v/>
      </c>
      <c r="H410" s="83" t="str">
        <f t="shared" si="41"/>
        <v/>
      </c>
    </row>
    <row r="411" spans="2:8">
      <c r="B411" s="42" t="str">
        <f t="shared" si="38"/>
        <v xml:space="preserve"> </v>
      </c>
      <c r="C411" s="61" t="str">
        <f t="shared" si="35"/>
        <v/>
      </c>
      <c r="D411" s="61" t="str">
        <f t="shared" si="36"/>
        <v/>
      </c>
      <c r="E411" s="61" t="str">
        <f t="shared" si="39"/>
        <v/>
      </c>
      <c r="F411" s="61" t="str">
        <f t="shared" si="40"/>
        <v/>
      </c>
      <c r="G411" s="62" t="str">
        <f t="shared" si="37"/>
        <v/>
      </c>
      <c r="H411" s="83" t="str">
        <f t="shared" si="41"/>
        <v/>
      </c>
    </row>
    <row r="412" spans="2:8">
      <c r="B412" s="42" t="str">
        <f t="shared" si="38"/>
        <v xml:space="preserve"> </v>
      </c>
      <c r="C412" s="61" t="str">
        <f t="shared" si="35"/>
        <v/>
      </c>
      <c r="D412" s="61" t="str">
        <f t="shared" si="36"/>
        <v/>
      </c>
      <c r="E412" s="61" t="str">
        <f t="shared" si="39"/>
        <v/>
      </c>
      <c r="F412" s="61" t="str">
        <f t="shared" si="40"/>
        <v/>
      </c>
      <c r="G412" s="62" t="str">
        <f t="shared" si="37"/>
        <v/>
      </c>
      <c r="H412" s="83" t="str">
        <f t="shared" si="41"/>
        <v/>
      </c>
    </row>
    <row r="413" spans="2:8">
      <c r="B413" s="42" t="str">
        <f t="shared" si="38"/>
        <v xml:space="preserve"> </v>
      </c>
      <c r="C413" s="61" t="str">
        <f t="shared" si="35"/>
        <v/>
      </c>
      <c r="D413" s="61" t="str">
        <f t="shared" si="36"/>
        <v/>
      </c>
      <c r="E413" s="61" t="str">
        <f t="shared" si="39"/>
        <v/>
      </c>
      <c r="F413" s="61" t="str">
        <f t="shared" si="40"/>
        <v/>
      </c>
      <c r="G413" s="62" t="str">
        <f t="shared" si="37"/>
        <v/>
      </c>
      <c r="H413" s="83" t="str">
        <f t="shared" si="41"/>
        <v/>
      </c>
    </row>
    <row r="414" spans="2:8">
      <c r="B414" s="42" t="str">
        <f t="shared" si="38"/>
        <v xml:space="preserve"> </v>
      </c>
      <c r="C414" s="61" t="str">
        <f t="shared" si="35"/>
        <v/>
      </c>
      <c r="D414" s="61" t="str">
        <f t="shared" si="36"/>
        <v/>
      </c>
      <c r="E414" s="61" t="str">
        <f t="shared" si="39"/>
        <v/>
      </c>
      <c r="F414" s="61" t="str">
        <f t="shared" si="40"/>
        <v/>
      </c>
      <c r="G414" s="62" t="str">
        <f t="shared" si="37"/>
        <v/>
      </c>
      <c r="H414" s="83" t="str">
        <f t="shared" si="41"/>
        <v/>
      </c>
    </row>
    <row r="415" spans="2:8">
      <c r="B415" s="42" t="str">
        <f t="shared" si="38"/>
        <v xml:space="preserve"> </v>
      </c>
      <c r="C415" s="61" t="str">
        <f t="shared" ref="C415:C478" si="42">IF(B415&lt;=$D$10,IF($G$1008&gt;3,IF($G$1001=1,IF(B415&lt;=$G$9+IF(OR($G$1008=2,$G$1008=3),$D$10,0),IF(ISERR(PPMT($G$11/12,B415,$F$1012,-$F$30)),"",PPMT($G$11/12,B415,$F$1012,-$F$30)),IF(ISERR(PPMT($G$12/12,B415,$F$1012,-D1409)),"",PPMT($G$12/12,B415,$F$1012,-D1409))),IF(B415&lt;=$D$7,$F$30/($F$1012),"")),0),IF($G$1001=1,IF($G$1008=1,C1410,IF(B415&lt;=$G$9+IF(OR($G$1008=2,$G$1008=3),$D$10,0),IF(ISERR(PPMT($G$11/12,B415-$D$7+$F$1012,$D$7-$D$7+$F$1012,-$F$30)),"",PPMT($G$11/12,B415-$D$7+$F$1012,$D$7-$D$7+$F$1012,-$F$30)),IF(ISERR(PPMT($G$12/12,B415-$D$7+$F$1012,$D$7-$D$7+$F$1012,-D1409)),"",PPMT($G$12/12,B415-$D$7+$F$1012-$G$9,$D$7-$D$7+$F$1012-$G$9,-D1409)))),IF(B415&lt;=$D$7,$F$30/($F$1012),"")))</f>
        <v/>
      </c>
      <c r="D415" s="61" t="str">
        <f t="shared" ref="D415:D478" si="43">IF(B415&lt;=$D$7,IF(B415&lt;=$D$7-$F$1013,0,IF($G$1001=1,IF(B415&lt;=$G$9+$D$7-$F$1013,IF(OR($G$1008&gt;3,$D$10=0),IF(ISERR(IPMT($G$11/12,B415-$D$7+$F$1013,$D$7-$D$7+$F$1013,-$F$30)),"",IPMT($G$11/12,B415-$D$7+$F$1013,$D$7-$D$7+$F$1013,-$F$30)),F414*$G$11/12),IF(OR($G$1008&gt;3,$D$10=0),IF(ISERR(IPMT($G$12/12,B415-$D$7+$F$1013-$G$9,$D$7-$D$7+$F$1013-$G$9,-D1409)),"",IPMT($G$12/12,B415-$D$7+$F$1013-$G$9,$D$7-$D$7+$F$1013-$G$9,-D1409)),F414*$G$12/12)),IF(B415&lt;=$G$9+$D$7-$F$1013,F414*$G$11/12,F414*$G$12/12))),"")</f>
        <v/>
      </c>
      <c r="E415" s="61" t="str">
        <f t="shared" si="39"/>
        <v/>
      </c>
      <c r="F415" s="61" t="str">
        <f t="shared" si="40"/>
        <v/>
      </c>
      <c r="G415" s="62" t="str">
        <f t="shared" ref="G415:G478" si="44">IF(B415&lt;=$D$7,IF(AND(MOD(B415,12)=1,B415&gt;1),$F$30*$E$23+F414*$E$22+$E$24,0)+IF(AND($G$1008&gt;2,B415&lt;=$D$10),0,$E$18*F414+$E$19*$F$30+$E$20),"")</f>
        <v/>
      </c>
      <c r="H415" s="83" t="str">
        <f t="shared" si="41"/>
        <v/>
      </c>
    </row>
    <row r="416" spans="2:8">
      <c r="B416" s="42" t="str">
        <f t="shared" ref="B416:B479" si="45">IF(B415&gt;=$D$7, " ", B415+1)</f>
        <v xml:space="preserve"> </v>
      </c>
      <c r="C416" s="61" t="str">
        <f t="shared" si="42"/>
        <v/>
      </c>
      <c r="D416" s="61" t="str">
        <f t="shared" si="43"/>
        <v/>
      </c>
      <c r="E416" s="61" t="str">
        <f t="shared" ref="E416:E479" si="46">IF(ISERR(D416+C416),"",D416+C416)</f>
        <v/>
      </c>
      <c r="F416" s="61" t="str">
        <f t="shared" ref="F416:F479" si="47">IF(ISERR(F415-C416),"",F415-C416)</f>
        <v/>
      </c>
      <c r="G416" s="62" t="str">
        <f t="shared" si="44"/>
        <v/>
      </c>
      <c r="H416" s="83" t="str">
        <f t="shared" ref="H416:H479" si="48">IF(ISERR(E416+G416),"",E416+G416)</f>
        <v/>
      </c>
    </row>
    <row r="417" spans="2:8">
      <c r="B417" s="42" t="str">
        <f t="shared" si="45"/>
        <v xml:space="preserve"> </v>
      </c>
      <c r="C417" s="61" t="str">
        <f t="shared" si="42"/>
        <v/>
      </c>
      <c r="D417" s="61" t="str">
        <f t="shared" si="43"/>
        <v/>
      </c>
      <c r="E417" s="61" t="str">
        <f t="shared" si="46"/>
        <v/>
      </c>
      <c r="F417" s="61" t="str">
        <f t="shared" si="47"/>
        <v/>
      </c>
      <c r="G417" s="62" t="str">
        <f t="shared" si="44"/>
        <v/>
      </c>
      <c r="H417" s="83" t="str">
        <f t="shared" si="48"/>
        <v/>
      </c>
    </row>
    <row r="418" spans="2:8">
      <c r="B418" s="42" t="str">
        <f t="shared" si="45"/>
        <v xml:space="preserve"> </v>
      </c>
      <c r="C418" s="61" t="str">
        <f t="shared" si="42"/>
        <v/>
      </c>
      <c r="D418" s="61" t="str">
        <f t="shared" si="43"/>
        <v/>
      </c>
      <c r="E418" s="61" t="str">
        <f t="shared" si="46"/>
        <v/>
      </c>
      <c r="F418" s="61" t="str">
        <f t="shared" si="47"/>
        <v/>
      </c>
      <c r="G418" s="62" t="str">
        <f t="shared" si="44"/>
        <v/>
      </c>
      <c r="H418" s="83" t="str">
        <f t="shared" si="48"/>
        <v/>
      </c>
    </row>
    <row r="419" spans="2:8">
      <c r="B419" s="42" t="str">
        <f t="shared" si="45"/>
        <v xml:space="preserve"> </v>
      </c>
      <c r="C419" s="61" t="str">
        <f t="shared" si="42"/>
        <v/>
      </c>
      <c r="D419" s="61" t="str">
        <f t="shared" si="43"/>
        <v/>
      </c>
      <c r="E419" s="61" t="str">
        <f t="shared" si="46"/>
        <v/>
      </c>
      <c r="F419" s="61" t="str">
        <f t="shared" si="47"/>
        <v/>
      </c>
      <c r="G419" s="62" t="str">
        <f t="shared" si="44"/>
        <v/>
      </c>
      <c r="H419" s="83" t="str">
        <f t="shared" si="48"/>
        <v/>
      </c>
    </row>
    <row r="420" spans="2:8">
      <c r="B420" s="42" t="str">
        <f t="shared" si="45"/>
        <v xml:space="preserve"> </v>
      </c>
      <c r="C420" s="61" t="str">
        <f t="shared" si="42"/>
        <v/>
      </c>
      <c r="D420" s="61" t="str">
        <f t="shared" si="43"/>
        <v/>
      </c>
      <c r="E420" s="61" t="str">
        <f t="shared" si="46"/>
        <v/>
      </c>
      <c r="F420" s="61" t="str">
        <f t="shared" si="47"/>
        <v/>
      </c>
      <c r="G420" s="62" t="str">
        <f t="shared" si="44"/>
        <v/>
      </c>
      <c r="H420" s="83" t="str">
        <f t="shared" si="48"/>
        <v/>
      </c>
    </row>
    <row r="421" spans="2:8">
      <c r="B421" s="42" t="str">
        <f t="shared" si="45"/>
        <v xml:space="preserve"> </v>
      </c>
      <c r="C421" s="61" t="str">
        <f t="shared" si="42"/>
        <v/>
      </c>
      <c r="D421" s="61" t="str">
        <f t="shared" si="43"/>
        <v/>
      </c>
      <c r="E421" s="61" t="str">
        <f t="shared" si="46"/>
        <v/>
      </c>
      <c r="F421" s="61" t="str">
        <f t="shared" si="47"/>
        <v/>
      </c>
      <c r="G421" s="62" t="str">
        <f t="shared" si="44"/>
        <v/>
      </c>
      <c r="H421" s="83" t="str">
        <f t="shared" si="48"/>
        <v/>
      </c>
    </row>
    <row r="422" spans="2:8">
      <c r="B422" s="42" t="str">
        <f t="shared" si="45"/>
        <v xml:space="preserve"> </v>
      </c>
      <c r="C422" s="61" t="str">
        <f t="shared" si="42"/>
        <v/>
      </c>
      <c r="D422" s="61" t="str">
        <f t="shared" si="43"/>
        <v/>
      </c>
      <c r="E422" s="61" t="str">
        <f t="shared" si="46"/>
        <v/>
      </c>
      <c r="F422" s="61" t="str">
        <f t="shared" si="47"/>
        <v/>
      </c>
      <c r="G422" s="62" t="str">
        <f t="shared" si="44"/>
        <v/>
      </c>
      <c r="H422" s="83" t="str">
        <f t="shared" si="48"/>
        <v/>
      </c>
    </row>
    <row r="423" spans="2:8">
      <c r="B423" s="42" t="str">
        <f t="shared" si="45"/>
        <v xml:space="preserve"> </v>
      </c>
      <c r="C423" s="61" t="str">
        <f t="shared" si="42"/>
        <v/>
      </c>
      <c r="D423" s="61" t="str">
        <f t="shared" si="43"/>
        <v/>
      </c>
      <c r="E423" s="61" t="str">
        <f t="shared" si="46"/>
        <v/>
      </c>
      <c r="F423" s="61" t="str">
        <f t="shared" si="47"/>
        <v/>
      </c>
      <c r="G423" s="62" t="str">
        <f t="shared" si="44"/>
        <v/>
      </c>
      <c r="H423" s="83" t="str">
        <f t="shared" si="48"/>
        <v/>
      </c>
    </row>
    <row r="424" spans="2:8">
      <c r="B424" s="42" t="str">
        <f t="shared" si="45"/>
        <v xml:space="preserve"> </v>
      </c>
      <c r="C424" s="61" t="str">
        <f t="shared" si="42"/>
        <v/>
      </c>
      <c r="D424" s="61" t="str">
        <f t="shared" si="43"/>
        <v/>
      </c>
      <c r="E424" s="61" t="str">
        <f t="shared" si="46"/>
        <v/>
      </c>
      <c r="F424" s="61" t="str">
        <f t="shared" si="47"/>
        <v/>
      </c>
      <c r="G424" s="62" t="str">
        <f t="shared" si="44"/>
        <v/>
      </c>
      <c r="H424" s="83" t="str">
        <f t="shared" si="48"/>
        <v/>
      </c>
    </row>
    <row r="425" spans="2:8">
      <c r="B425" s="42" t="str">
        <f t="shared" si="45"/>
        <v xml:space="preserve"> </v>
      </c>
      <c r="C425" s="61" t="str">
        <f t="shared" si="42"/>
        <v/>
      </c>
      <c r="D425" s="61" t="str">
        <f t="shared" si="43"/>
        <v/>
      </c>
      <c r="E425" s="61" t="str">
        <f t="shared" si="46"/>
        <v/>
      </c>
      <c r="F425" s="61" t="str">
        <f t="shared" si="47"/>
        <v/>
      </c>
      <c r="G425" s="62" t="str">
        <f t="shared" si="44"/>
        <v/>
      </c>
      <c r="H425" s="83" t="str">
        <f t="shared" si="48"/>
        <v/>
      </c>
    </row>
    <row r="426" spans="2:8">
      <c r="B426" s="42" t="str">
        <f t="shared" si="45"/>
        <v xml:space="preserve"> </v>
      </c>
      <c r="C426" s="61" t="str">
        <f t="shared" si="42"/>
        <v/>
      </c>
      <c r="D426" s="61" t="str">
        <f t="shared" si="43"/>
        <v/>
      </c>
      <c r="E426" s="61" t="str">
        <f t="shared" si="46"/>
        <v/>
      </c>
      <c r="F426" s="61" t="str">
        <f t="shared" si="47"/>
        <v/>
      </c>
      <c r="G426" s="62" t="str">
        <f t="shared" si="44"/>
        <v/>
      </c>
      <c r="H426" s="83" t="str">
        <f t="shared" si="48"/>
        <v/>
      </c>
    </row>
    <row r="427" spans="2:8">
      <c r="B427" s="42" t="str">
        <f t="shared" si="45"/>
        <v xml:space="preserve"> </v>
      </c>
      <c r="C427" s="61" t="str">
        <f t="shared" si="42"/>
        <v/>
      </c>
      <c r="D427" s="61" t="str">
        <f t="shared" si="43"/>
        <v/>
      </c>
      <c r="E427" s="61" t="str">
        <f t="shared" si="46"/>
        <v/>
      </c>
      <c r="F427" s="61" t="str">
        <f t="shared" si="47"/>
        <v/>
      </c>
      <c r="G427" s="62" t="str">
        <f t="shared" si="44"/>
        <v/>
      </c>
      <c r="H427" s="83" t="str">
        <f t="shared" si="48"/>
        <v/>
      </c>
    </row>
    <row r="428" spans="2:8">
      <c r="B428" s="42" t="str">
        <f t="shared" si="45"/>
        <v xml:space="preserve"> </v>
      </c>
      <c r="C428" s="61" t="str">
        <f t="shared" si="42"/>
        <v/>
      </c>
      <c r="D428" s="61" t="str">
        <f t="shared" si="43"/>
        <v/>
      </c>
      <c r="E428" s="61" t="str">
        <f t="shared" si="46"/>
        <v/>
      </c>
      <c r="F428" s="61" t="str">
        <f t="shared" si="47"/>
        <v/>
      </c>
      <c r="G428" s="62" t="str">
        <f t="shared" si="44"/>
        <v/>
      </c>
      <c r="H428" s="83" t="str">
        <f t="shared" si="48"/>
        <v/>
      </c>
    </row>
    <row r="429" spans="2:8">
      <c r="B429" s="42" t="str">
        <f t="shared" si="45"/>
        <v xml:space="preserve"> </v>
      </c>
      <c r="C429" s="61" t="str">
        <f t="shared" si="42"/>
        <v/>
      </c>
      <c r="D429" s="61" t="str">
        <f t="shared" si="43"/>
        <v/>
      </c>
      <c r="E429" s="61" t="str">
        <f t="shared" si="46"/>
        <v/>
      </c>
      <c r="F429" s="61" t="str">
        <f t="shared" si="47"/>
        <v/>
      </c>
      <c r="G429" s="62" t="str">
        <f t="shared" si="44"/>
        <v/>
      </c>
      <c r="H429" s="83" t="str">
        <f t="shared" si="48"/>
        <v/>
      </c>
    </row>
    <row r="430" spans="2:8">
      <c r="B430" s="42" t="str">
        <f t="shared" si="45"/>
        <v xml:space="preserve"> </v>
      </c>
      <c r="C430" s="61" t="str">
        <f t="shared" si="42"/>
        <v/>
      </c>
      <c r="D430" s="61" t="str">
        <f t="shared" si="43"/>
        <v/>
      </c>
      <c r="E430" s="61" t="str">
        <f t="shared" si="46"/>
        <v/>
      </c>
      <c r="F430" s="61" t="str">
        <f t="shared" si="47"/>
        <v/>
      </c>
      <c r="G430" s="62" t="str">
        <f t="shared" si="44"/>
        <v/>
      </c>
      <c r="H430" s="83" t="str">
        <f t="shared" si="48"/>
        <v/>
      </c>
    </row>
    <row r="431" spans="2:8">
      <c r="B431" s="42" t="str">
        <f t="shared" si="45"/>
        <v xml:space="preserve"> </v>
      </c>
      <c r="C431" s="61" t="str">
        <f t="shared" si="42"/>
        <v/>
      </c>
      <c r="D431" s="61" t="str">
        <f t="shared" si="43"/>
        <v/>
      </c>
      <c r="E431" s="61" t="str">
        <f t="shared" si="46"/>
        <v/>
      </c>
      <c r="F431" s="61" t="str">
        <f t="shared" si="47"/>
        <v/>
      </c>
      <c r="G431" s="62" t="str">
        <f t="shared" si="44"/>
        <v/>
      </c>
      <c r="H431" s="83" t="str">
        <f t="shared" si="48"/>
        <v/>
      </c>
    </row>
    <row r="432" spans="2:8">
      <c r="B432" s="42" t="str">
        <f t="shared" si="45"/>
        <v xml:space="preserve"> </v>
      </c>
      <c r="C432" s="61" t="str">
        <f t="shared" si="42"/>
        <v/>
      </c>
      <c r="D432" s="61" t="str">
        <f t="shared" si="43"/>
        <v/>
      </c>
      <c r="E432" s="61" t="str">
        <f t="shared" si="46"/>
        <v/>
      </c>
      <c r="F432" s="61" t="str">
        <f t="shared" si="47"/>
        <v/>
      </c>
      <c r="G432" s="62" t="str">
        <f t="shared" si="44"/>
        <v/>
      </c>
      <c r="H432" s="83" t="str">
        <f t="shared" si="48"/>
        <v/>
      </c>
    </row>
    <row r="433" spans="2:8">
      <c r="B433" s="42" t="str">
        <f t="shared" si="45"/>
        <v xml:space="preserve"> </v>
      </c>
      <c r="C433" s="61" t="str">
        <f t="shared" si="42"/>
        <v/>
      </c>
      <c r="D433" s="61" t="str">
        <f t="shared" si="43"/>
        <v/>
      </c>
      <c r="E433" s="61" t="str">
        <f t="shared" si="46"/>
        <v/>
      </c>
      <c r="F433" s="61" t="str">
        <f t="shared" si="47"/>
        <v/>
      </c>
      <c r="G433" s="62" t="str">
        <f t="shared" si="44"/>
        <v/>
      </c>
      <c r="H433" s="83" t="str">
        <f t="shared" si="48"/>
        <v/>
      </c>
    </row>
    <row r="434" spans="2:8">
      <c r="B434" s="42" t="str">
        <f t="shared" si="45"/>
        <v xml:space="preserve"> </v>
      </c>
      <c r="C434" s="61" t="str">
        <f t="shared" si="42"/>
        <v/>
      </c>
      <c r="D434" s="61" t="str">
        <f t="shared" si="43"/>
        <v/>
      </c>
      <c r="E434" s="61" t="str">
        <f t="shared" si="46"/>
        <v/>
      </c>
      <c r="F434" s="61" t="str">
        <f t="shared" si="47"/>
        <v/>
      </c>
      <c r="G434" s="62" t="str">
        <f t="shared" si="44"/>
        <v/>
      </c>
      <c r="H434" s="83" t="str">
        <f t="shared" si="48"/>
        <v/>
      </c>
    </row>
    <row r="435" spans="2:8">
      <c r="B435" s="42" t="str">
        <f t="shared" si="45"/>
        <v xml:space="preserve"> </v>
      </c>
      <c r="C435" s="61" t="str">
        <f t="shared" si="42"/>
        <v/>
      </c>
      <c r="D435" s="61" t="str">
        <f t="shared" si="43"/>
        <v/>
      </c>
      <c r="E435" s="61" t="str">
        <f t="shared" si="46"/>
        <v/>
      </c>
      <c r="F435" s="61" t="str">
        <f t="shared" si="47"/>
        <v/>
      </c>
      <c r="G435" s="62" t="str">
        <f t="shared" si="44"/>
        <v/>
      </c>
      <c r="H435" s="83" t="str">
        <f t="shared" si="48"/>
        <v/>
      </c>
    </row>
    <row r="436" spans="2:8">
      <c r="B436" s="42" t="str">
        <f t="shared" si="45"/>
        <v xml:space="preserve"> </v>
      </c>
      <c r="C436" s="61" t="str">
        <f t="shared" si="42"/>
        <v/>
      </c>
      <c r="D436" s="61" t="str">
        <f t="shared" si="43"/>
        <v/>
      </c>
      <c r="E436" s="61" t="str">
        <f t="shared" si="46"/>
        <v/>
      </c>
      <c r="F436" s="61" t="str">
        <f t="shared" si="47"/>
        <v/>
      </c>
      <c r="G436" s="62" t="str">
        <f t="shared" si="44"/>
        <v/>
      </c>
      <c r="H436" s="83" t="str">
        <f t="shared" si="48"/>
        <v/>
      </c>
    </row>
    <row r="437" spans="2:8">
      <c r="B437" s="42" t="str">
        <f t="shared" si="45"/>
        <v xml:space="preserve"> </v>
      </c>
      <c r="C437" s="61" t="str">
        <f t="shared" si="42"/>
        <v/>
      </c>
      <c r="D437" s="61" t="str">
        <f t="shared" si="43"/>
        <v/>
      </c>
      <c r="E437" s="61" t="str">
        <f t="shared" si="46"/>
        <v/>
      </c>
      <c r="F437" s="61" t="str">
        <f t="shared" si="47"/>
        <v/>
      </c>
      <c r="G437" s="62" t="str">
        <f t="shared" si="44"/>
        <v/>
      </c>
      <c r="H437" s="83" t="str">
        <f t="shared" si="48"/>
        <v/>
      </c>
    </row>
    <row r="438" spans="2:8">
      <c r="B438" s="42" t="str">
        <f t="shared" si="45"/>
        <v xml:space="preserve"> </v>
      </c>
      <c r="C438" s="61" t="str">
        <f t="shared" si="42"/>
        <v/>
      </c>
      <c r="D438" s="61" t="str">
        <f t="shared" si="43"/>
        <v/>
      </c>
      <c r="E438" s="61" t="str">
        <f t="shared" si="46"/>
        <v/>
      </c>
      <c r="F438" s="61" t="str">
        <f t="shared" si="47"/>
        <v/>
      </c>
      <c r="G438" s="62" t="str">
        <f t="shared" si="44"/>
        <v/>
      </c>
      <c r="H438" s="83" t="str">
        <f t="shared" si="48"/>
        <v/>
      </c>
    </row>
    <row r="439" spans="2:8">
      <c r="B439" s="42" t="str">
        <f t="shared" si="45"/>
        <v xml:space="preserve"> </v>
      </c>
      <c r="C439" s="61" t="str">
        <f t="shared" si="42"/>
        <v/>
      </c>
      <c r="D439" s="61" t="str">
        <f t="shared" si="43"/>
        <v/>
      </c>
      <c r="E439" s="61" t="str">
        <f t="shared" si="46"/>
        <v/>
      </c>
      <c r="F439" s="61" t="str">
        <f t="shared" si="47"/>
        <v/>
      </c>
      <c r="G439" s="62" t="str">
        <f t="shared" si="44"/>
        <v/>
      </c>
      <c r="H439" s="83" t="str">
        <f t="shared" si="48"/>
        <v/>
      </c>
    </row>
    <row r="440" spans="2:8">
      <c r="B440" s="42" t="str">
        <f t="shared" si="45"/>
        <v xml:space="preserve"> </v>
      </c>
      <c r="C440" s="61" t="str">
        <f t="shared" si="42"/>
        <v/>
      </c>
      <c r="D440" s="61" t="str">
        <f t="shared" si="43"/>
        <v/>
      </c>
      <c r="E440" s="61" t="str">
        <f t="shared" si="46"/>
        <v/>
      </c>
      <c r="F440" s="61" t="str">
        <f t="shared" si="47"/>
        <v/>
      </c>
      <c r="G440" s="62" t="str">
        <f t="shared" si="44"/>
        <v/>
      </c>
      <c r="H440" s="83" t="str">
        <f t="shared" si="48"/>
        <v/>
      </c>
    </row>
    <row r="441" spans="2:8">
      <c r="B441" s="42" t="str">
        <f t="shared" si="45"/>
        <v xml:space="preserve"> </v>
      </c>
      <c r="C441" s="61" t="str">
        <f t="shared" si="42"/>
        <v/>
      </c>
      <c r="D441" s="61" t="str">
        <f t="shared" si="43"/>
        <v/>
      </c>
      <c r="E441" s="61" t="str">
        <f t="shared" si="46"/>
        <v/>
      </c>
      <c r="F441" s="61" t="str">
        <f t="shared" si="47"/>
        <v/>
      </c>
      <c r="G441" s="62" t="str">
        <f t="shared" si="44"/>
        <v/>
      </c>
      <c r="H441" s="83" t="str">
        <f t="shared" si="48"/>
        <v/>
      </c>
    </row>
    <row r="442" spans="2:8">
      <c r="B442" s="42" t="str">
        <f t="shared" si="45"/>
        <v xml:space="preserve"> </v>
      </c>
      <c r="C442" s="61" t="str">
        <f t="shared" si="42"/>
        <v/>
      </c>
      <c r="D442" s="61" t="str">
        <f t="shared" si="43"/>
        <v/>
      </c>
      <c r="E442" s="61" t="str">
        <f t="shared" si="46"/>
        <v/>
      </c>
      <c r="F442" s="61" t="str">
        <f t="shared" si="47"/>
        <v/>
      </c>
      <c r="G442" s="62" t="str">
        <f t="shared" si="44"/>
        <v/>
      </c>
      <c r="H442" s="83" t="str">
        <f t="shared" si="48"/>
        <v/>
      </c>
    </row>
    <row r="443" spans="2:8">
      <c r="B443" s="42" t="str">
        <f t="shared" si="45"/>
        <v xml:space="preserve"> </v>
      </c>
      <c r="C443" s="61" t="str">
        <f t="shared" si="42"/>
        <v/>
      </c>
      <c r="D443" s="61" t="str">
        <f t="shared" si="43"/>
        <v/>
      </c>
      <c r="E443" s="61" t="str">
        <f t="shared" si="46"/>
        <v/>
      </c>
      <c r="F443" s="61" t="str">
        <f t="shared" si="47"/>
        <v/>
      </c>
      <c r="G443" s="62" t="str">
        <f t="shared" si="44"/>
        <v/>
      </c>
      <c r="H443" s="83" t="str">
        <f t="shared" si="48"/>
        <v/>
      </c>
    </row>
    <row r="444" spans="2:8">
      <c r="B444" s="42" t="str">
        <f t="shared" si="45"/>
        <v xml:space="preserve"> </v>
      </c>
      <c r="C444" s="61" t="str">
        <f t="shared" si="42"/>
        <v/>
      </c>
      <c r="D444" s="61" t="str">
        <f t="shared" si="43"/>
        <v/>
      </c>
      <c r="E444" s="61" t="str">
        <f t="shared" si="46"/>
        <v/>
      </c>
      <c r="F444" s="61" t="str">
        <f t="shared" si="47"/>
        <v/>
      </c>
      <c r="G444" s="62" t="str">
        <f t="shared" si="44"/>
        <v/>
      </c>
      <c r="H444" s="83" t="str">
        <f t="shared" si="48"/>
        <v/>
      </c>
    </row>
    <row r="445" spans="2:8">
      <c r="B445" s="42" t="str">
        <f t="shared" si="45"/>
        <v xml:space="preserve"> </v>
      </c>
      <c r="C445" s="61" t="str">
        <f t="shared" si="42"/>
        <v/>
      </c>
      <c r="D445" s="61" t="str">
        <f t="shared" si="43"/>
        <v/>
      </c>
      <c r="E445" s="61" t="str">
        <f t="shared" si="46"/>
        <v/>
      </c>
      <c r="F445" s="61" t="str">
        <f t="shared" si="47"/>
        <v/>
      </c>
      <c r="G445" s="62" t="str">
        <f t="shared" si="44"/>
        <v/>
      </c>
      <c r="H445" s="83" t="str">
        <f t="shared" si="48"/>
        <v/>
      </c>
    </row>
    <row r="446" spans="2:8">
      <c r="B446" s="42" t="str">
        <f t="shared" si="45"/>
        <v xml:space="preserve"> </v>
      </c>
      <c r="C446" s="61" t="str">
        <f t="shared" si="42"/>
        <v/>
      </c>
      <c r="D446" s="61" t="str">
        <f t="shared" si="43"/>
        <v/>
      </c>
      <c r="E446" s="61" t="str">
        <f t="shared" si="46"/>
        <v/>
      </c>
      <c r="F446" s="61" t="str">
        <f t="shared" si="47"/>
        <v/>
      </c>
      <c r="G446" s="62" t="str">
        <f t="shared" si="44"/>
        <v/>
      </c>
      <c r="H446" s="83" t="str">
        <f t="shared" si="48"/>
        <v/>
      </c>
    </row>
    <row r="447" spans="2:8">
      <c r="B447" s="42" t="str">
        <f t="shared" si="45"/>
        <v xml:space="preserve"> </v>
      </c>
      <c r="C447" s="61" t="str">
        <f t="shared" si="42"/>
        <v/>
      </c>
      <c r="D447" s="61" t="str">
        <f t="shared" si="43"/>
        <v/>
      </c>
      <c r="E447" s="61" t="str">
        <f t="shared" si="46"/>
        <v/>
      </c>
      <c r="F447" s="61" t="str">
        <f t="shared" si="47"/>
        <v/>
      </c>
      <c r="G447" s="62" t="str">
        <f t="shared" si="44"/>
        <v/>
      </c>
      <c r="H447" s="83" t="str">
        <f t="shared" si="48"/>
        <v/>
      </c>
    </row>
    <row r="448" spans="2:8">
      <c r="B448" s="42" t="str">
        <f t="shared" si="45"/>
        <v xml:space="preserve"> </v>
      </c>
      <c r="C448" s="61" t="str">
        <f t="shared" si="42"/>
        <v/>
      </c>
      <c r="D448" s="61" t="str">
        <f t="shared" si="43"/>
        <v/>
      </c>
      <c r="E448" s="61" t="str">
        <f t="shared" si="46"/>
        <v/>
      </c>
      <c r="F448" s="61" t="str">
        <f t="shared" si="47"/>
        <v/>
      </c>
      <c r="G448" s="62" t="str">
        <f t="shared" si="44"/>
        <v/>
      </c>
      <c r="H448" s="83" t="str">
        <f t="shared" si="48"/>
        <v/>
      </c>
    </row>
    <row r="449" spans="2:8">
      <c r="B449" s="42" t="str">
        <f t="shared" si="45"/>
        <v xml:space="preserve"> </v>
      </c>
      <c r="C449" s="61" t="str">
        <f t="shared" si="42"/>
        <v/>
      </c>
      <c r="D449" s="61" t="str">
        <f t="shared" si="43"/>
        <v/>
      </c>
      <c r="E449" s="61" t="str">
        <f t="shared" si="46"/>
        <v/>
      </c>
      <c r="F449" s="61" t="str">
        <f t="shared" si="47"/>
        <v/>
      </c>
      <c r="G449" s="62" t="str">
        <f t="shared" si="44"/>
        <v/>
      </c>
      <c r="H449" s="83" t="str">
        <f t="shared" si="48"/>
        <v/>
      </c>
    </row>
    <row r="450" spans="2:8">
      <c r="B450" s="42" t="str">
        <f t="shared" si="45"/>
        <v xml:space="preserve"> </v>
      </c>
      <c r="C450" s="61" t="str">
        <f t="shared" si="42"/>
        <v/>
      </c>
      <c r="D450" s="61" t="str">
        <f t="shared" si="43"/>
        <v/>
      </c>
      <c r="E450" s="61" t="str">
        <f t="shared" si="46"/>
        <v/>
      </c>
      <c r="F450" s="61" t="str">
        <f t="shared" si="47"/>
        <v/>
      </c>
      <c r="G450" s="62" t="str">
        <f t="shared" si="44"/>
        <v/>
      </c>
      <c r="H450" s="83" t="str">
        <f t="shared" si="48"/>
        <v/>
      </c>
    </row>
    <row r="451" spans="2:8">
      <c r="B451" s="42" t="str">
        <f t="shared" si="45"/>
        <v xml:space="preserve"> </v>
      </c>
      <c r="C451" s="61" t="str">
        <f t="shared" si="42"/>
        <v/>
      </c>
      <c r="D451" s="61" t="str">
        <f t="shared" si="43"/>
        <v/>
      </c>
      <c r="E451" s="61" t="str">
        <f t="shared" si="46"/>
        <v/>
      </c>
      <c r="F451" s="61" t="str">
        <f t="shared" si="47"/>
        <v/>
      </c>
      <c r="G451" s="62" t="str">
        <f t="shared" si="44"/>
        <v/>
      </c>
      <c r="H451" s="83" t="str">
        <f t="shared" si="48"/>
        <v/>
      </c>
    </row>
    <row r="452" spans="2:8">
      <c r="B452" s="42" t="str">
        <f t="shared" si="45"/>
        <v xml:space="preserve"> </v>
      </c>
      <c r="C452" s="61" t="str">
        <f t="shared" si="42"/>
        <v/>
      </c>
      <c r="D452" s="61" t="str">
        <f t="shared" si="43"/>
        <v/>
      </c>
      <c r="E452" s="61" t="str">
        <f t="shared" si="46"/>
        <v/>
      </c>
      <c r="F452" s="61" t="str">
        <f t="shared" si="47"/>
        <v/>
      </c>
      <c r="G452" s="62" t="str">
        <f t="shared" si="44"/>
        <v/>
      </c>
      <c r="H452" s="83" t="str">
        <f t="shared" si="48"/>
        <v/>
      </c>
    </row>
    <row r="453" spans="2:8">
      <c r="B453" s="42" t="str">
        <f t="shared" si="45"/>
        <v xml:space="preserve"> </v>
      </c>
      <c r="C453" s="61" t="str">
        <f t="shared" si="42"/>
        <v/>
      </c>
      <c r="D453" s="61" t="str">
        <f t="shared" si="43"/>
        <v/>
      </c>
      <c r="E453" s="61" t="str">
        <f t="shared" si="46"/>
        <v/>
      </c>
      <c r="F453" s="61" t="str">
        <f t="shared" si="47"/>
        <v/>
      </c>
      <c r="G453" s="62" t="str">
        <f t="shared" si="44"/>
        <v/>
      </c>
      <c r="H453" s="83" t="str">
        <f t="shared" si="48"/>
        <v/>
      </c>
    </row>
    <row r="454" spans="2:8">
      <c r="B454" s="42" t="str">
        <f t="shared" si="45"/>
        <v xml:space="preserve"> </v>
      </c>
      <c r="C454" s="61" t="str">
        <f t="shared" si="42"/>
        <v/>
      </c>
      <c r="D454" s="61" t="str">
        <f t="shared" si="43"/>
        <v/>
      </c>
      <c r="E454" s="61" t="str">
        <f t="shared" si="46"/>
        <v/>
      </c>
      <c r="F454" s="61" t="str">
        <f t="shared" si="47"/>
        <v/>
      </c>
      <c r="G454" s="62" t="str">
        <f t="shared" si="44"/>
        <v/>
      </c>
      <c r="H454" s="83" t="str">
        <f t="shared" si="48"/>
        <v/>
      </c>
    </row>
    <row r="455" spans="2:8">
      <c r="B455" s="42" t="str">
        <f t="shared" si="45"/>
        <v xml:space="preserve"> </v>
      </c>
      <c r="C455" s="61" t="str">
        <f t="shared" si="42"/>
        <v/>
      </c>
      <c r="D455" s="61" t="str">
        <f t="shared" si="43"/>
        <v/>
      </c>
      <c r="E455" s="61" t="str">
        <f t="shared" si="46"/>
        <v/>
      </c>
      <c r="F455" s="61" t="str">
        <f t="shared" si="47"/>
        <v/>
      </c>
      <c r="G455" s="62" t="str">
        <f t="shared" si="44"/>
        <v/>
      </c>
      <c r="H455" s="83" t="str">
        <f t="shared" si="48"/>
        <v/>
      </c>
    </row>
    <row r="456" spans="2:8">
      <c r="B456" s="42" t="str">
        <f t="shared" si="45"/>
        <v xml:space="preserve"> </v>
      </c>
      <c r="C456" s="61" t="str">
        <f t="shared" si="42"/>
        <v/>
      </c>
      <c r="D456" s="61" t="str">
        <f t="shared" si="43"/>
        <v/>
      </c>
      <c r="E456" s="61" t="str">
        <f t="shared" si="46"/>
        <v/>
      </c>
      <c r="F456" s="61" t="str">
        <f t="shared" si="47"/>
        <v/>
      </c>
      <c r="G456" s="62" t="str">
        <f t="shared" si="44"/>
        <v/>
      </c>
      <c r="H456" s="83" t="str">
        <f t="shared" si="48"/>
        <v/>
      </c>
    </row>
    <row r="457" spans="2:8">
      <c r="B457" s="42" t="str">
        <f t="shared" si="45"/>
        <v xml:space="preserve"> </v>
      </c>
      <c r="C457" s="61" t="str">
        <f t="shared" si="42"/>
        <v/>
      </c>
      <c r="D457" s="61" t="str">
        <f t="shared" si="43"/>
        <v/>
      </c>
      <c r="E457" s="61" t="str">
        <f t="shared" si="46"/>
        <v/>
      </c>
      <c r="F457" s="61" t="str">
        <f t="shared" si="47"/>
        <v/>
      </c>
      <c r="G457" s="62" t="str">
        <f t="shared" si="44"/>
        <v/>
      </c>
      <c r="H457" s="83" t="str">
        <f t="shared" si="48"/>
        <v/>
      </c>
    </row>
    <row r="458" spans="2:8">
      <c r="B458" s="42" t="str">
        <f t="shared" si="45"/>
        <v xml:space="preserve"> </v>
      </c>
      <c r="C458" s="61" t="str">
        <f t="shared" si="42"/>
        <v/>
      </c>
      <c r="D458" s="61" t="str">
        <f t="shared" si="43"/>
        <v/>
      </c>
      <c r="E458" s="61" t="str">
        <f t="shared" si="46"/>
        <v/>
      </c>
      <c r="F458" s="61" t="str">
        <f t="shared" si="47"/>
        <v/>
      </c>
      <c r="G458" s="62" t="str">
        <f t="shared" si="44"/>
        <v/>
      </c>
      <c r="H458" s="83" t="str">
        <f t="shared" si="48"/>
        <v/>
      </c>
    </row>
    <row r="459" spans="2:8">
      <c r="B459" s="42" t="str">
        <f t="shared" si="45"/>
        <v xml:space="preserve"> </v>
      </c>
      <c r="C459" s="61" t="str">
        <f t="shared" si="42"/>
        <v/>
      </c>
      <c r="D459" s="61" t="str">
        <f t="shared" si="43"/>
        <v/>
      </c>
      <c r="E459" s="61" t="str">
        <f t="shared" si="46"/>
        <v/>
      </c>
      <c r="F459" s="61" t="str">
        <f t="shared" si="47"/>
        <v/>
      </c>
      <c r="G459" s="62" t="str">
        <f t="shared" si="44"/>
        <v/>
      </c>
      <c r="H459" s="83" t="str">
        <f t="shared" si="48"/>
        <v/>
      </c>
    </row>
    <row r="460" spans="2:8">
      <c r="B460" s="42" t="str">
        <f t="shared" si="45"/>
        <v xml:space="preserve"> </v>
      </c>
      <c r="C460" s="61" t="str">
        <f t="shared" si="42"/>
        <v/>
      </c>
      <c r="D460" s="61" t="str">
        <f t="shared" si="43"/>
        <v/>
      </c>
      <c r="E460" s="61" t="str">
        <f t="shared" si="46"/>
        <v/>
      </c>
      <c r="F460" s="61" t="str">
        <f t="shared" si="47"/>
        <v/>
      </c>
      <c r="G460" s="62" t="str">
        <f t="shared" si="44"/>
        <v/>
      </c>
      <c r="H460" s="83" t="str">
        <f t="shared" si="48"/>
        <v/>
      </c>
    </row>
    <row r="461" spans="2:8">
      <c r="B461" s="42" t="str">
        <f t="shared" si="45"/>
        <v xml:space="preserve"> </v>
      </c>
      <c r="C461" s="61" t="str">
        <f t="shared" si="42"/>
        <v/>
      </c>
      <c r="D461" s="61" t="str">
        <f t="shared" si="43"/>
        <v/>
      </c>
      <c r="E461" s="61" t="str">
        <f t="shared" si="46"/>
        <v/>
      </c>
      <c r="F461" s="61" t="str">
        <f t="shared" si="47"/>
        <v/>
      </c>
      <c r="G461" s="62" t="str">
        <f t="shared" si="44"/>
        <v/>
      </c>
      <c r="H461" s="83" t="str">
        <f t="shared" si="48"/>
        <v/>
      </c>
    </row>
    <row r="462" spans="2:8">
      <c r="B462" s="42" t="str">
        <f t="shared" si="45"/>
        <v xml:space="preserve"> </v>
      </c>
      <c r="C462" s="61" t="str">
        <f t="shared" si="42"/>
        <v/>
      </c>
      <c r="D462" s="61" t="str">
        <f t="shared" si="43"/>
        <v/>
      </c>
      <c r="E462" s="61" t="str">
        <f t="shared" si="46"/>
        <v/>
      </c>
      <c r="F462" s="61" t="str">
        <f t="shared" si="47"/>
        <v/>
      </c>
      <c r="G462" s="62" t="str">
        <f t="shared" si="44"/>
        <v/>
      </c>
      <c r="H462" s="83" t="str">
        <f t="shared" si="48"/>
        <v/>
      </c>
    </row>
    <row r="463" spans="2:8">
      <c r="B463" s="42" t="str">
        <f t="shared" si="45"/>
        <v xml:space="preserve"> </v>
      </c>
      <c r="C463" s="61" t="str">
        <f t="shared" si="42"/>
        <v/>
      </c>
      <c r="D463" s="61" t="str">
        <f t="shared" si="43"/>
        <v/>
      </c>
      <c r="E463" s="61" t="str">
        <f t="shared" si="46"/>
        <v/>
      </c>
      <c r="F463" s="61" t="str">
        <f t="shared" si="47"/>
        <v/>
      </c>
      <c r="G463" s="62" t="str">
        <f t="shared" si="44"/>
        <v/>
      </c>
      <c r="H463" s="83" t="str">
        <f t="shared" si="48"/>
        <v/>
      </c>
    </row>
    <row r="464" spans="2:8">
      <c r="B464" s="42" t="str">
        <f t="shared" si="45"/>
        <v xml:space="preserve"> </v>
      </c>
      <c r="C464" s="61" t="str">
        <f t="shared" si="42"/>
        <v/>
      </c>
      <c r="D464" s="61" t="str">
        <f t="shared" si="43"/>
        <v/>
      </c>
      <c r="E464" s="61" t="str">
        <f t="shared" si="46"/>
        <v/>
      </c>
      <c r="F464" s="61" t="str">
        <f t="shared" si="47"/>
        <v/>
      </c>
      <c r="G464" s="62" t="str">
        <f t="shared" si="44"/>
        <v/>
      </c>
      <c r="H464" s="83" t="str">
        <f t="shared" si="48"/>
        <v/>
      </c>
    </row>
    <row r="465" spans="2:8">
      <c r="B465" s="42" t="str">
        <f t="shared" si="45"/>
        <v xml:space="preserve"> </v>
      </c>
      <c r="C465" s="61" t="str">
        <f t="shared" si="42"/>
        <v/>
      </c>
      <c r="D465" s="61" t="str">
        <f t="shared" si="43"/>
        <v/>
      </c>
      <c r="E465" s="61" t="str">
        <f t="shared" si="46"/>
        <v/>
      </c>
      <c r="F465" s="61" t="str">
        <f t="shared" si="47"/>
        <v/>
      </c>
      <c r="G465" s="62" t="str">
        <f t="shared" si="44"/>
        <v/>
      </c>
      <c r="H465" s="83" t="str">
        <f t="shared" si="48"/>
        <v/>
      </c>
    </row>
    <row r="466" spans="2:8">
      <c r="B466" s="42" t="str">
        <f t="shared" si="45"/>
        <v xml:space="preserve"> </v>
      </c>
      <c r="C466" s="61" t="str">
        <f t="shared" si="42"/>
        <v/>
      </c>
      <c r="D466" s="61" t="str">
        <f t="shared" si="43"/>
        <v/>
      </c>
      <c r="E466" s="61" t="str">
        <f t="shared" si="46"/>
        <v/>
      </c>
      <c r="F466" s="61" t="str">
        <f t="shared" si="47"/>
        <v/>
      </c>
      <c r="G466" s="62" t="str">
        <f t="shared" si="44"/>
        <v/>
      </c>
      <c r="H466" s="83" t="str">
        <f t="shared" si="48"/>
        <v/>
      </c>
    </row>
    <row r="467" spans="2:8">
      <c r="B467" s="42" t="str">
        <f t="shared" si="45"/>
        <v xml:space="preserve"> </v>
      </c>
      <c r="C467" s="61" t="str">
        <f t="shared" si="42"/>
        <v/>
      </c>
      <c r="D467" s="61" t="str">
        <f t="shared" si="43"/>
        <v/>
      </c>
      <c r="E467" s="61" t="str">
        <f t="shared" si="46"/>
        <v/>
      </c>
      <c r="F467" s="61" t="str">
        <f t="shared" si="47"/>
        <v/>
      </c>
      <c r="G467" s="62" t="str">
        <f t="shared" si="44"/>
        <v/>
      </c>
      <c r="H467" s="83" t="str">
        <f t="shared" si="48"/>
        <v/>
      </c>
    </row>
    <row r="468" spans="2:8">
      <c r="B468" s="42" t="str">
        <f t="shared" si="45"/>
        <v xml:space="preserve"> </v>
      </c>
      <c r="C468" s="61" t="str">
        <f t="shared" si="42"/>
        <v/>
      </c>
      <c r="D468" s="61" t="str">
        <f t="shared" si="43"/>
        <v/>
      </c>
      <c r="E468" s="61" t="str">
        <f t="shared" si="46"/>
        <v/>
      </c>
      <c r="F468" s="61" t="str">
        <f t="shared" si="47"/>
        <v/>
      </c>
      <c r="G468" s="62" t="str">
        <f t="shared" si="44"/>
        <v/>
      </c>
      <c r="H468" s="83" t="str">
        <f t="shared" si="48"/>
        <v/>
      </c>
    </row>
    <row r="469" spans="2:8">
      <c r="B469" s="42" t="str">
        <f t="shared" si="45"/>
        <v xml:space="preserve"> </v>
      </c>
      <c r="C469" s="61" t="str">
        <f t="shared" si="42"/>
        <v/>
      </c>
      <c r="D469" s="61" t="str">
        <f t="shared" si="43"/>
        <v/>
      </c>
      <c r="E469" s="61" t="str">
        <f t="shared" si="46"/>
        <v/>
      </c>
      <c r="F469" s="61" t="str">
        <f t="shared" si="47"/>
        <v/>
      </c>
      <c r="G469" s="62" t="str">
        <f t="shared" si="44"/>
        <v/>
      </c>
      <c r="H469" s="83" t="str">
        <f t="shared" si="48"/>
        <v/>
      </c>
    </row>
    <row r="470" spans="2:8">
      <c r="B470" s="42" t="str">
        <f t="shared" si="45"/>
        <v xml:space="preserve"> </v>
      </c>
      <c r="C470" s="61" t="str">
        <f t="shared" si="42"/>
        <v/>
      </c>
      <c r="D470" s="61" t="str">
        <f t="shared" si="43"/>
        <v/>
      </c>
      <c r="E470" s="61" t="str">
        <f t="shared" si="46"/>
        <v/>
      </c>
      <c r="F470" s="61" t="str">
        <f t="shared" si="47"/>
        <v/>
      </c>
      <c r="G470" s="62" t="str">
        <f t="shared" si="44"/>
        <v/>
      </c>
      <c r="H470" s="83" t="str">
        <f t="shared" si="48"/>
        <v/>
      </c>
    </row>
    <row r="471" spans="2:8">
      <c r="B471" s="42" t="str">
        <f t="shared" si="45"/>
        <v xml:space="preserve"> </v>
      </c>
      <c r="C471" s="61" t="str">
        <f t="shared" si="42"/>
        <v/>
      </c>
      <c r="D471" s="61" t="str">
        <f t="shared" si="43"/>
        <v/>
      </c>
      <c r="E471" s="61" t="str">
        <f t="shared" si="46"/>
        <v/>
      </c>
      <c r="F471" s="61" t="str">
        <f t="shared" si="47"/>
        <v/>
      </c>
      <c r="G471" s="62" t="str">
        <f t="shared" si="44"/>
        <v/>
      </c>
      <c r="H471" s="83" t="str">
        <f t="shared" si="48"/>
        <v/>
      </c>
    </row>
    <row r="472" spans="2:8">
      <c r="B472" s="42" t="str">
        <f t="shared" si="45"/>
        <v xml:space="preserve"> </v>
      </c>
      <c r="C472" s="61" t="str">
        <f t="shared" si="42"/>
        <v/>
      </c>
      <c r="D472" s="61" t="str">
        <f t="shared" si="43"/>
        <v/>
      </c>
      <c r="E472" s="61" t="str">
        <f t="shared" si="46"/>
        <v/>
      </c>
      <c r="F472" s="61" t="str">
        <f t="shared" si="47"/>
        <v/>
      </c>
      <c r="G472" s="62" t="str">
        <f t="shared" si="44"/>
        <v/>
      </c>
      <c r="H472" s="83" t="str">
        <f t="shared" si="48"/>
        <v/>
      </c>
    </row>
    <row r="473" spans="2:8">
      <c r="B473" s="42" t="str">
        <f t="shared" si="45"/>
        <v xml:space="preserve"> </v>
      </c>
      <c r="C473" s="61" t="str">
        <f t="shared" si="42"/>
        <v/>
      </c>
      <c r="D473" s="61" t="str">
        <f t="shared" si="43"/>
        <v/>
      </c>
      <c r="E473" s="61" t="str">
        <f t="shared" si="46"/>
        <v/>
      </c>
      <c r="F473" s="61" t="str">
        <f t="shared" si="47"/>
        <v/>
      </c>
      <c r="G473" s="62" t="str">
        <f t="shared" si="44"/>
        <v/>
      </c>
      <c r="H473" s="83" t="str">
        <f t="shared" si="48"/>
        <v/>
      </c>
    </row>
    <row r="474" spans="2:8">
      <c r="B474" s="42" t="str">
        <f t="shared" si="45"/>
        <v xml:space="preserve"> </v>
      </c>
      <c r="C474" s="61" t="str">
        <f t="shared" si="42"/>
        <v/>
      </c>
      <c r="D474" s="61" t="str">
        <f t="shared" si="43"/>
        <v/>
      </c>
      <c r="E474" s="61" t="str">
        <f t="shared" si="46"/>
        <v/>
      </c>
      <c r="F474" s="61" t="str">
        <f t="shared" si="47"/>
        <v/>
      </c>
      <c r="G474" s="62" t="str">
        <f t="shared" si="44"/>
        <v/>
      </c>
      <c r="H474" s="83" t="str">
        <f t="shared" si="48"/>
        <v/>
      </c>
    </row>
    <row r="475" spans="2:8">
      <c r="B475" s="42" t="str">
        <f t="shared" si="45"/>
        <v xml:space="preserve"> </v>
      </c>
      <c r="C475" s="61" t="str">
        <f t="shared" si="42"/>
        <v/>
      </c>
      <c r="D475" s="61" t="str">
        <f t="shared" si="43"/>
        <v/>
      </c>
      <c r="E475" s="61" t="str">
        <f t="shared" si="46"/>
        <v/>
      </c>
      <c r="F475" s="61" t="str">
        <f t="shared" si="47"/>
        <v/>
      </c>
      <c r="G475" s="62" t="str">
        <f t="shared" si="44"/>
        <v/>
      </c>
      <c r="H475" s="83" t="str">
        <f t="shared" si="48"/>
        <v/>
      </c>
    </row>
    <row r="476" spans="2:8">
      <c r="B476" s="42" t="str">
        <f t="shared" si="45"/>
        <v xml:space="preserve"> </v>
      </c>
      <c r="C476" s="61" t="str">
        <f t="shared" si="42"/>
        <v/>
      </c>
      <c r="D476" s="61" t="str">
        <f t="shared" si="43"/>
        <v/>
      </c>
      <c r="E476" s="61" t="str">
        <f t="shared" si="46"/>
        <v/>
      </c>
      <c r="F476" s="61" t="str">
        <f t="shared" si="47"/>
        <v/>
      </c>
      <c r="G476" s="62" t="str">
        <f t="shared" si="44"/>
        <v/>
      </c>
      <c r="H476" s="83" t="str">
        <f t="shared" si="48"/>
        <v/>
      </c>
    </row>
    <row r="477" spans="2:8">
      <c r="B477" s="42" t="str">
        <f t="shared" si="45"/>
        <v xml:space="preserve"> </v>
      </c>
      <c r="C477" s="61" t="str">
        <f t="shared" si="42"/>
        <v/>
      </c>
      <c r="D477" s="61" t="str">
        <f t="shared" si="43"/>
        <v/>
      </c>
      <c r="E477" s="61" t="str">
        <f t="shared" si="46"/>
        <v/>
      </c>
      <c r="F477" s="61" t="str">
        <f t="shared" si="47"/>
        <v/>
      </c>
      <c r="G477" s="62" t="str">
        <f t="shared" si="44"/>
        <v/>
      </c>
      <c r="H477" s="83" t="str">
        <f t="shared" si="48"/>
        <v/>
      </c>
    </row>
    <row r="478" spans="2:8">
      <c r="B478" s="42" t="str">
        <f t="shared" si="45"/>
        <v xml:space="preserve"> </v>
      </c>
      <c r="C478" s="61" t="str">
        <f t="shared" si="42"/>
        <v/>
      </c>
      <c r="D478" s="61" t="str">
        <f t="shared" si="43"/>
        <v/>
      </c>
      <c r="E478" s="61" t="str">
        <f t="shared" si="46"/>
        <v/>
      </c>
      <c r="F478" s="61" t="str">
        <f t="shared" si="47"/>
        <v/>
      </c>
      <c r="G478" s="62" t="str">
        <f t="shared" si="44"/>
        <v/>
      </c>
      <c r="H478" s="83" t="str">
        <f t="shared" si="48"/>
        <v/>
      </c>
    </row>
    <row r="479" spans="2:8">
      <c r="B479" s="42" t="str">
        <f t="shared" si="45"/>
        <v xml:space="preserve"> </v>
      </c>
      <c r="C479" s="61" t="str">
        <f t="shared" ref="C479:C510" si="49">IF(B479&lt;=$D$10,IF($G$1008&gt;3,IF($G$1001=1,IF(B479&lt;=$G$9+IF(OR($G$1008=2,$G$1008=3),$D$10,0),IF(ISERR(PPMT($G$11/12,B479,$F$1012,-$F$30)),"",PPMT($G$11/12,B479,$F$1012,-$F$30)),IF(ISERR(PPMT($G$12/12,B479,$F$1012,-D1473)),"",PPMT($G$12/12,B479,$F$1012,-D1473))),IF(B479&lt;=$D$7,$F$30/($F$1012),"")),0),IF($G$1001=1,IF($G$1008=1,C1474,IF(B479&lt;=$G$9+IF(OR($G$1008=2,$G$1008=3),$D$10,0),IF(ISERR(PPMT($G$11/12,B479-$D$7+$F$1012,$D$7-$D$7+$F$1012,-$F$30)),"",PPMT($G$11/12,B479-$D$7+$F$1012,$D$7-$D$7+$F$1012,-$F$30)),IF(ISERR(PPMT($G$12/12,B479-$D$7+$F$1012,$D$7-$D$7+$F$1012,-D1473)),"",PPMT($G$12/12,B479-$D$7+$F$1012-$G$9,$D$7-$D$7+$F$1012-$G$9,-D1473)))),IF(B479&lt;=$D$7,$F$30/($F$1012),"")))</f>
        <v/>
      </c>
      <c r="D479" s="61" t="str">
        <f t="shared" ref="D479:D509" si="50">IF(B479&lt;=$D$7,IF(B479&lt;=$D$7-$F$1013,0,IF($G$1001=1,IF(B479&lt;=$G$9+$D$7-$F$1013,IF(OR($G$1008&gt;3,$D$10=0),IF(ISERR(IPMT($G$11/12,B479-$D$7+$F$1013,$D$7-$D$7+$F$1013,-$F$30)),"",IPMT($G$11/12,B479-$D$7+$F$1013,$D$7-$D$7+$F$1013,-$F$30)),F478*$G$11/12),IF(OR($G$1008&gt;3,$D$10=0),IF(ISERR(IPMT($G$12/12,B479-$D$7+$F$1013-$G$9,$D$7-$D$7+$F$1013-$G$9,-D1473)),"",IPMT($G$12/12,B479-$D$7+$F$1013-$G$9,$D$7-$D$7+$F$1013-$G$9,-D1473)),F478*$G$12/12)),IF(B479&lt;=$G$9+$D$7-$F$1013,F478*$G$11/12,F478*$G$12/12))),"")</f>
        <v/>
      </c>
      <c r="E479" s="61" t="str">
        <f t="shared" si="46"/>
        <v/>
      </c>
      <c r="F479" s="61" t="str">
        <f t="shared" si="47"/>
        <v/>
      </c>
      <c r="G479" s="62" t="str">
        <f t="shared" ref="G479:G510" si="51">IF(B479&lt;=$D$7,IF(AND(MOD(B479,12)=1,B479&gt;1),$F$30*$E$23+F478*$E$22+$E$24,0)+IF(AND($G$1008&gt;2,B479&lt;=$D$10),0,$E$18*F478+$E$19*$F$30+$E$20),"")</f>
        <v/>
      </c>
      <c r="H479" s="83" t="str">
        <f t="shared" si="48"/>
        <v/>
      </c>
    </row>
    <row r="480" spans="2:8">
      <c r="B480" s="42" t="str">
        <f t="shared" ref="B480:B510" si="52">IF(B479&gt;=$D$7, " ", B479+1)</f>
        <v xml:space="preserve"> </v>
      </c>
      <c r="C480" s="61" t="str">
        <f t="shared" si="49"/>
        <v/>
      </c>
      <c r="D480" s="61" t="str">
        <f t="shared" si="50"/>
        <v/>
      </c>
      <c r="E480" s="61" t="str">
        <f t="shared" ref="E480:E510" si="53">IF(ISERR(D480+C480),"",D480+C480)</f>
        <v/>
      </c>
      <c r="F480" s="61" t="str">
        <f t="shared" ref="F480:F510" si="54">IF(ISERR(F479-C480),"",F479-C480)</f>
        <v/>
      </c>
      <c r="G480" s="62" t="str">
        <f t="shared" si="51"/>
        <v/>
      </c>
      <c r="H480" s="83" t="str">
        <f t="shared" ref="H480:H510" si="55">IF(ISERR(E480+G480),"",E480+G480)</f>
        <v/>
      </c>
    </row>
    <row r="481" spans="2:8">
      <c r="B481" s="42" t="str">
        <f t="shared" si="52"/>
        <v xml:space="preserve"> </v>
      </c>
      <c r="C481" s="61" t="str">
        <f t="shared" si="49"/>
        <v/>
      </c>
      <c r="D481" s="61" t="str">
        <f t="shared" si="50"/>
        <v/>
      </c>
      <c r="E481" s="61" t="str">
        <f t="shared" si="53"/>
        <v/>
      </c>
      <c r="F481" s="61" t="str">
        <f t="shared" si="54"/>
        <v/>
      </c>
      <c r="G481" s="62" t="str">
        <f t="shared" si="51"/>
        <v/>
      </c>
      <c r="H481" s="83" t="str">
        <f t="shared" si="55"/>
        <v/>
      </c>
    </row>
    <row r="482" spans="2:8">
      <c r="B482" s="42" t="str">
        <f t="shared" si="52"/>
        <v xml:space="preserve"> </v>
      </c>
      <c r="C482" s="61" t="str">
        <f t="shared" si="49"/>
        <v/>
      </c>
      <c r="D482" s="61" t="str">
        <f t="shared" si="50"/>
        <v/>
      </c>
      <c r="E482" s="61" t="str">
        <f t="shared" si="53"/>
        <v/>
      </c>
      <c r="F482" s="61" t="str">
        <f t="shared" si="54"/>
        <v/>
      </c>
      <c r="G482" s="62" t="str">
        <f t="shared" si="51"/>
        <v/>
      </c>
      <c r="H482" s="83" t="str">
        <f t="shared" si="55"/>
        <v/>
      </c>
    </row>
    <row r="483" spans="2:8">
      <c r="B483" s="42" t="str">
        <f t="shared" si="52"/>
        <v xml:space="preserve"> </v>
      </c>
      <c r="C483" s="61" t="str">
        <f t="shared" si="49"/>
        <v/>
      </c>
      <c r="D483" s="61" t="str">
        <f t="shared" si="50"/>
        <v/>
      </c>
      <c r="E483" s="61" t="str">
        <f t="shared" si="53"/>
        <v/>
      </c>
      <c r="F483" s="61" t="str">
        <f t="shared" si="54"/>
        <v/>
      </c>
      <c r="G483" s="62" t="str">
        <f t="shared" si="51"/>
        <v/>
      </c>
      <c r="H483" s="83" t="str">
        <f t="shared" si="55"/>
        <v/>
      </c>
    </row>
    <row r="484" spans="2:8">
      <c r="B484" s="42" t="str">
        <f t="shared" si="52"/>
        <v xml:space="preserve"> </v>
      </c>
      <c r="C484" s="61" t="str">
        <f t="shared" si="49"/>
        <v/>
      </c>
      <c r="D484" s="61" t="str">
        <f t="shared" si="50"/>
        <v/>
      </c>
      <c r="E484" s="61" t="str">
        <f t="shared" si="53"/>
        <v/>
      </c>
      <c r="F484" s="61" t="str">
        <f t="shared" si="54"/>
        <v/>
      </c>
      <c r="G484" s="62" t="str">
        <f t="shared" si="51"/>
        <v/>
      </c>
      <c r="H484" s="83" t="str">
        <f t="shared" si="55"/>
        <v/>
      </c>
    </row>
    <row r="485" spans="2:8">
      <c r="B485" s="42" t="str">
        <f t="shared" si="52"/>
        <v xml:space="preserve"> </v>
      </c>
      <c r="C485" s="61" t="str">
        <f t="shared" si="49"/>
        <v/>
      </c>
      <c r="D485" s="61" t="str">
        <f t="shared" si="50"/>
        <v/>
      </c>
      <c r="E485" s="61" t="str">
        <f t="shared" si="53"/>
        <v/>
      </c>
      <c r="F485" s="61" t="str">
        <f t="shared" si="54"/>
        <v/>
      </c>
      <c r="G485" s="62" t="str">
        <f t="shared" si="51"/>
        <v/>
      </c>
      <c r="H485" s="83" t="str">
        <f t="shared" si="55"/>
        <v/>
      </c>
    </row>
    <row r="486" spans="2:8">
      <c r="B486" s="42" t="str">
        <f t="shared" si="52"/>
        <v xml:space="preserve"> </v>
      </c>
      <c r="C486" s="61" t="str">
        <f t="shared" si="49"/>
        <v/>
      </c>
      <c r="D486" s="61" t="str">
        <f t="shared" si="50"/>
        <v/>
      </c>
      <c r="E486" s="61" t="str">
        <f t="shared" si="53"/>
        <v/>
      </c>
      <c r="F486" s="61" t="str">
        <f t="shared" si="54"/>
        <v/>
      </c>
      <c r="G486" s="62" t="str">
        <f t="shared" si="51"/>
        <v/>
      </c>
      <c r="H486" s="83" t="str">
        <f t="shared" si="55"/>
        <v/>
      </c>
    </row>
    <row r="487" spans="2:8">
      <c r="B487" s="42" t="str">
        <f t="shared" si="52"/>
        <v xml:space="preserve"> </v>
      </c>
      <c r="C487" s="61" t="str">
        <f t="shared" si="49"/>
        <v/>
      </c>
      <c r="D487" s="61" t="str">
        <f t="shared" si="50"/>
        <v/>
      </c>
      <c r="E487" s="61" t="str">
        <f t="shared" si="53"/>
        <v/>
      </c>
      <c r="F487" s="61" t="str">
        <f t="shared" si="54"/>
        <v/>
      </c>
      <c r="G487" s="62" t="str">
        <f t="shared" si="51"/>
        <v/>
      </c>
      <c r="H487" s="83" t="str">
        <f t="shared" si="55"/>
        <v/>
      </c>
    </row>
    <row r="488" spans="2:8">
      <c r="B488" s="42" t="str">
        <f t="shared" si="52"/>
        <v xml:space="preserve"> </v>
      </c>
      <c r="C488" s="61" t="str">
        <f t="shared" si="49"/>
        <v/>
      </c>
      <c r="D488" s="61" t="str">
        <f t="shared" si="50"/>
        <v/>
      </c>
      <c r="E488" s="61" t="str">
        <f t="shared" si="53"/>
        <v/>
      </c>
      <c r="F488" s="61" t="str">
        <f t="shared" si="54"/>
        <v/>
      </c>
      <c r="G488" s="62" t="str">
        <f t="shared" si="51"/>
        <v/>
      </c>
      <c r="H488" s="83" t="str">
        <f t="shared" si="55"/>
        <v/>
      </c>
    </row>
    <row r="489" spans="2:8">
      <c r="B489" s="42" t="str">
        <f t="shared" si="52"/>
        <v xml:space="preserve"> </v>
      </c>
      <c r="C489" s="61" t="str">
        <f t="shared" si="49"/>
        <v/>
      </c>
      <c r="D489" s="61" t="str">
        <f t="shared" si="50"/>
        <v/>
      </c>
      <c r="E489" s="61" t="str">
        <f t="shared" si="53"/>
        <v/>
      </c>
      <c r="F489" s="61" t="str">
        <f t="shared" si="54"/>
        <v/>
      </c>
      <c r="G489" s="62" t="str">
        <f t="shared" si="51"/>
        <v/>
      </c>
      <c r="H489" s="83" t="str">
        <f t="shared" si="55"/>
        <v/>
      </c>
    </row>
    <row r="490" spans="2:8">
      <c r="B490" s="42" t="str">
        <f t="shared" si="52"/>
        <v xml:space="preserve"> </v>
      </c>
      <c r="C490" s="61" t="str">
        <f t="shared" si="49"/>
        <v/>
      </c>
      <c r="D490" s="61" t="str">
        <f t="shared" si="50"/>
        <v/>
      </c>
      <c r="E490" s="61" t="str">
        <f t="shared" si="53"/>
        <v/>
      </c>
      <c r="F490" s="61" t="str">
        <f t="shared" si="54"/>
        <v/>
      </c>
      <c r="G490" s="62" t="str">
        <f t="shared" si="51"/>
        <v/>
      </c>
      <c r="H490" s="83" t="str">
        <f t="shared" si="55"/>
        <v/>
      </c>
    </row>
    <row r="491" spans="2:8">
      <c r="B491" s="42" t="str">
        <f t="shared" si="52"/>
        <v xml:space="preserve"> </v>
      </c>
      <c r="C491" s="61" t="str">
        <f t="shared" si="49"/>
        <v/>
      </c>
      <c r="D491" s="61" t="str">
        <f t="shared" si="50"/>
        <v/>
      </c>
      <c r="E491" s="61" t="str">
        <f t="shared" si="53"/>
        <v/>
      </c>
      <c r="F491" s="61" t="str">
        <f t="shared" si="54"/>
        <v/>
      </c>
      <c r="G491" s="62" t="str">
        <f t="shared" si="51"/>
        <v/>
      </c>
      <c r="H491" s="83" t="str">
        <f t="shared" si="55"/>
        <v/>
      </c>
    </row>
    <row r="492" spans="2:8">
      <c r="B492" s="42" t="str">
        <f t="shared" si="52"/>
        <v xml:space="preserve"> </v>
      </c>
      <c r="C492" s="61" t="str">
        <f t="shared" si="49"/>
        <v/>
      </c>
      <c r="D492" s="61" t="str">
        <f t="shared" si="50"/>
        <v/>
      </c>
      <c r="E492" s="61" t="str">
        <f t="shared" si="53"/>
        <v/>
      </c>
      <c r="F492" s="61" t="str">
        <f t="shared" si="54"/>
        <v/>
      </c>
      <c r="G492" s="62" t="str">
        <f t="shared" si="51"/>
        <v/>
      </c>
      <c r="H492" s="83" t="str">
        <f t="shared" si="55"/>
        <v/>
      </c>
    </row>
    <row r="493" spans="2:8">
      <c r="B493" s="42" t="str">
        <f t="shared" si="52"/>
        <v xml:space="preserve"> </v>
      </c>
      <c r="C493" s="61" t="str">
        <f t="shared" si="49"/>
        <v/>
      </c>
      <c r="D493" s="61" t="str">
        <f t="shared" si="50"/>
        <v/>
      </c>
      <c r="E493" s="61" t="str">
        <f t="shared" si="53"/>
        <v/>
      </c>
      <c r="F493" s="61" t="str">
        <f t="shared" si="54"/>
        <v/>
      </c>
      <c r="G493" s="62" t="str">
        <f t="shared" si="51"/>
        <v/>
      </c>
      <c r="H493" s="83" t="str">
        <f t="shared" si="55"/>
        <v/>
      </c>
    </row>
    <row r="494" spans="2:8">
      <c r="B494" s="42" t="str">
        <f t="shared" si="52"/>
        <v xml:space="preserve"> </v>
      </c>
      <c r="C494" s="61" t="str">
        <f t="shared" si="49"/>
        <v/>
      </c>
      <c r="D494" s="61" t="str">
        <f t="shared" si="50"/>
        <v/>
      </c>
      <c r="E494" s="61" t="str">
        <f t="shared" si="53"/>
        <v/>
      </c>
      <c r="F494" s="61" t="str">
        <f t="shared" si="54"/>
        <v/>
      </c>
      <c r="G494" s="62" t="str">
        <f t="shared" si="51"/>
        <v/>
      </c>
      <c r="H494" s="83" t="str">
        <f t="shared" si="55"/>
        <v/>
      </c>
    </row>
    <row r="495" spans="2:8">
      <c r="B495" s="42" t="str">
        <f t="shared" si="52"/>
        <v xml:space="preserve"> </v>
      </c>
      <c r="C495" s="61" t="str">
        <f t="shared" si="49"/>
        <v/>
      </c>
      <c r="D495" s="61" t="str">
        <f t="shared" si="50"/>
        <v/>
      </c>
      <c r="E495" s="61" t="str">
        <f t="shared" si="53"/>
        <v/>
      </c>
      <c r="F495" s="61" t="str">
        <f t="shared" si="54"/>
        <v/>
      </c>
      <c r="G495" s="62" t="str">
        <f t="shared" si="51"/>
        <v/>
      </c>
      <c r="H495" s="83" t="str">
        <f t="shared" si="55"/>
        <v/>
      </c>
    </row>
    <row r="496" spans="2:8">
      <c r="B496" s="42" t="str">
        <f t="shared" si="52"/>
        <v xml:space="preserve"> </v>
      </c>
      <c r="C496" s="61" t="str">
        <f t="shared" si="49"/>
        <v/>
      </c>
      <c r="D496" s="61" t="str">
        <f t="shared" si="50"/>
        <v/>
      </c>
      <c r="E496" s="61" t="str">
        <f t="shared" si="53"/>
        <v/>
      </c>
      <c r="F496" s="61" t="str">
        <f t="shared" si="54"/>
        <v/>
      </c>
      <c r="G496" s="62" t="str">
        <f t="shared" si="51"/>
        <v/>
      </c>
      <c r="H496" s="83" t="str">
        <f t="shared" si="55"/>
        <v/>
      </c>
    </row>
    <row r="497" spans="2:8">
      <c r="B497" s="42" t="str">
        <f t="shared" si="52"/>
        <v xml:space="preserve"> </v>
      </c>
      <c r="C497" s="61" t="str">
        <f t="shared" si="49"/>
        <v/>
      </c>
      <c r="D497" s="61" t="str">
        <f t="shared" si="50"/>
        <v/>
      </c>
      <c r="E497" s="61" t="str">
        <f t="shared" si="53"/>
        <v/>
      </c>
      <c r="F497" s="61" t="str">
        <f t="shared" si="54"/>
        <v/>
      </c>
      <c r="G497" s="62" t="str">
        <f t="shared" si="51"/>
        <v/>
      </c>
      <c r="H497" s="83" t="str">
        <f t="shared" si="55"/>
        <v/>
      </c>
    </row>
    <row r="498" spans="2:8">
      <c r="B498" s="42" t="str">
        <f t="shared" si="52"/>
        <v xml:space="preserve"> </v>
      </c>
      <c r="C498" s="61" t="str">
        <f t="shared" si="49"/>
        <v/>
      </c>
      <c r="D498" s="61" t="str">
        <f t="shared" si="50"/>
        <v/>
      </c>
      <c r="E498" s="61" t="str">
        <f t="shared" si="53"/>
        <v/>
      </c>
      <c r="F498" s="61" t="str">
        <f t="shared" si="54"/>
        <v/>
      </c>
      <c r="G498" s="62" t="str">
        <f t="shared" si="51"/>
        <v/>
      </c>
      <c r="H498" s="83" t="str">
        <f t="shared" si="55"/>
        <v/>
      </c>
    </row>
    <row r="499" spans="2:8">
      <c r="B499" s="42" t="str">
        <f t="shared" si="52"/>
        <v xml:space="preserve"> </v>
      </c>
      <c r="C499" s="61" t="str">
        <f t="shared" si="49"/>
        <v/>
      </c>
      <c r="D499" s="61" t="str">
        <f t="shared" si="50"/>
        <v/>
      </c>
      <c r="E499" s="61" t="str">
        <f t="shared" si="53"/>
        <v/>
      </c>
      <c r="F499" s="61" t="str">
        <f t="shared" si="54"/>
        <v/>
      </c>
      <c r="G499" s="62" t="str">
        <f t="shared" si="51"/>
        <v/>
      </c>
      <c r="H499" s="83" t="str">
        <f t="shared" si="55"/>
        <v/>
      </c>
    </row>
    <row r="500" spans="2:8">
      <c r="B500" s="42" t="str">
        <f t="shared" si="52"/>
        <v xml:space="preserve"> </v>
      </c>
      <c r="C500" s="61" t="str">
        <f t="shared" si="49"/>
        <v/>
      </c>
      <c r="D500" s="61" t="str">
        <f t="shared" si="50"/>
        <v/>
      </c>
      <c r="E500" s="61" t="str">
        <f t="shared" si="53"/>
        <v/>
      </c>
      <c r="F500" s="61" t="str">
        <f t="shared" si="54"/>
        <v/>
      </c>
      <c r="G500" s="62" t="str">
        <f t="shared" si="51"/>
        <v/>
      </c>
      <c r="H500" s="83" t="str">
        <f t="shared" si="55"/>
        <v/>
      </c>
    </row>
    <row r="501" spans="2:8">
      <c r="B501" s="42" t="str">
        <f t="shared" si="52"/>
        <v xml:space="preserve"> </v>
      </c>
      <c r="C501" s="61" t="str">
        <f t="shared" si="49"/>
        <v/>
      </c>
      <c r="D501" s="61" t="str">
        <f t="shared" si="50"/>
        <v/>
      </c>
      <c r="E501" s="61" t="str">
        <f t="shared" si="53"/>
        <v/>
      </c>
      <c r="F501" s="61" t="str">
        <f t="shared" si="54"/>
        <v/>
      </c>
      <c r="G501" s="62" t="str">
        <f t="shared" si="51"/>
        <v/>
      </c>
      <c r="H501" s="83" t="str">
        <f t="shared" si="55"/>
        <v/>
      </c>
    </row>
    <row r="502" spans="2:8">
      <c r="B502" s="42" t="str">
        <f t="shared" si="52"/>
        <v xml:space="preserve"> </v>
      </c>
      <c r="C502" s="61" t="str">
        <f t="shared" si="49"/>
        <v/>
      </c>
      <c r="D502" s="61" t="str">
        <f t="shared" si="50"/>
        <v/>
      </c>
      <c r="E502" s="61" t="str">
        <f t="shared" si="53"/>
        <v/>
      </c>
      <c r="F502" s="61" t="str">
        <f t="shared" si="54"/>
        <v/>
      </c>
      <c r="G502" s="62" t="str">
        <f t="shared" si="51"/>
        <v/>
      </c>
      <c r="H502" s="83" t="str">
        <f t="shared" si="55"/>
        <v/>
      </c>
    </row>
    <row r="503" spans="2:8">
      <c r="B503" s="42" t="str">
        <f t="shared" si="52"/>
        <v xml:space="preserve"> </v>
      </c>
      <c r="C503" s="61" t="str">
        <f t="shared" si="49"/>
        <v/>
      </c>
      <c r="D503" s="61" t="str">
        <f t="shared" si="50"/>
        <v/>
      </c>
      <c r="E503" s="61" t="str">
        <f t="shared" si="53"/>
        <v/>
      </c>
      <c r="F503" s="61" t="str">
        <f t="shared" si="54"/>
        <v/>
      </c>
      <c r="G503" s="62" t="str">
        <f t="shared" si="51"/>
        <v/>
      </c>
      <c r="H503" s="83" t="str">
        <f t="shared" si="55"/>
        <v/>
      </c>
    </row>
    <row r="504" spans="2:8">
      <c r="B504" s="42" t="str">
        <f t="shared" si="52"/>
        <v xml:space="preserve"> </v>
      </c>
      <c r="C504" s="61" t="str">
        <f t="shared" si="49"/>
        <v/>
      </c>
      <c r="D504" s="61" t="str">
        <f t="shared" si="50"/>
        <v/>
      </c>
      <c r="E504" s="61" t="str">
        <f t="shared" si="53"/>
        <v/>
      </c>
      <c r="F504" s="61" t="str">
        <f t="shared" si="54"/>
        <v/>
      </c>
      <c r="G504" s="62" t="str">
        <f t="shared" si="51"/>
        <v/>
      </c>
      <c r="H504" s="83" t="str">
        <f t="shared" si="55"/>
        <v/>
      </c>
    </row>
    <row r="505" spans="2:8">
      <c r="B505" s="42" t="str">
        <f t="shared" si="52"/>
        <v xml:space="preserve"> </v>
      </c>
      <c r="C505" s="61" t="str">
        <f t="shared" si="49"/>
        <v/>
      </c>
      <c r="D505" s="61" t="str">
        <f t="shared" si="50"/>
        <v/>
      </c>
      <c r="E505" s="61" t="str">
        <f t="shared" si="53"/>
        <v/>
      </c>
      <c r="F505" s="61" t="str">
        <f t="shared" si="54"/>
        <v/>
      </c>
      <c r="G505" s="62" t="str">
        <f t="shared" si="51"/>
        <v/>
      </c>
      <c r="H505" s="83" t="str">
        <f t="shared" si="55"/>
        <v/>
      </c>
    </row>
    <row r="506" spans="2:8">
      <c r="B506" s="42" t="str">
        <f t="shared" si="52"/>
        <v xml:space="preserve"> </v>
      </c>
      <c r="C506" s="61" t="str">
        <f t="shared" si="49"/>
        <v/>
      </c>
      <c r="D506" s="61" t="str">
        <f t="shared" si="50"/>
        <v/>
      </c>
      <c r="E506" s="61" t="str">
        <f t="shared" si="53"/>
        <v/>
      </c>
      <c r="F506" s="61" t="str">
        <f t="shared" si="54"/>
        <v/>
      </c>
      <c r="G506" s="62" t="str">
        <f t="shared" si="51"/>
        <v/>
      </c>
      <c r="H506" s="83" t="str">
        <f t="shared" si="55"/>
        <v/>
      </c>
    </row>
    <row r="507" spans="2:8">
      <c r="B507" s="42" t="str">
        <f t="shared" si="52"/>
        <v xml:space="preserve"> </v>
      </c>
      <c r="C507" s="61" t="str">
        <f t="shared" si="49"/>
        <v/>
      </c>
      <c r="D507" s="61" t="str">
        <f t="shared" si="50"/>
        <v/>
      </c>
      <c r="E507" s="61" t="str">
        <f t="shared" si="53"/>
        <v/>
      </c>
      <c r="F507" s="61" t="str">
        <f t="shared" si="54"/>
        <v/>
      </c>
      <c r="G507" s="62" t="str">
        <f t="shared" si="51"/>
        <v/>
      </c>
      <c r="H507" s="83" t="str">
        <f t="shared" si="55"/>
        <v/>
      </c>
    </row>
    <row r="508" spans="2:8">
      <c r="B508" s="42" t="str">
        <f t="shared" si="52"/>
        <v xml:space="preserve"> </v>
      </c>
      <c r="C508" s="61" t="str">
        <f t="shared" si="49"/>
        <v/>
      </c>
      <c r="D508" s="61" t="str">
        <f t="shared" si="50"/>
        <v/>
      </c>
      <c r="E508" s="61" t="str">
        <f t="shared" si="53"/>
        <v/>
      </c>
      <c r="F508" s="61" t="str">
        <f t="shared" si="54"/>
        <v/>
      </c>
      <c r="G508" s="62" t="str">
        <f t="shared" si="51"/>
        <v/>
      </c>
      <c r="H508" s="83" t="str">
        <f t="shared" si="55"/>
        <v/>
      </c>
    </row>
    <row r="509" spans="2:8">
      <c r="B509" s="42" t="str">
        <f t="shared" si="52"/>
        <v xml:space="preserve"> </v>
      </c>
      <c r="C509" s="61" t="str">
        <f t="shared" si="49"/>
        <v/>
      </c>
      <c r="D509" s="61" t="str">
        <f t="shared" si="50"/>
        <v/>
      </c>
      <c r="E509" s="61" t="str">
        <f t="shared" si="53"/>
        <v/>
      </c>
      <c r="F509" s="61" t="str">
        <f t="shared" si="54"/>
        <v/>
      </c>
      <c r="G509" s="62" t="str">
        <f t="shared" si="51"/>
        <v/>
      </c>
      <c r="H509" s="83" t="str">
        <f t="shared" si="55"/>
        <v/>
      </c>
    </row>
    <row r="510" spans="2:8">
      <c r="B510" s="42" t="str">
        <f t="shared" si="52"/>
        <v xml:space="preserve"> </v>
      </c>
      <c r="C510" s="61" t="str">
        <f t="shared" si="49"/>
        <v/>
      </c>
      <c r="D510" s="61" t="str">
        <f>IF(B510&lt;=$D$7,IF(B510&lt;=$D$7-$F$1013,0,IF($G$1001=1,IF(B510&lt;=$G$9+$D$7-$F$1013,IF(OR($G$1008&gt;3,$D$10=0),IF(ISERR(IPMT($G$11/12,B510-$D$7+$F$1013,$D$7-$D$7+$F$1013,-$F$30)),"",IPMT($G$11/12,B510-$D$7+$F$1013,$D$7-$D$7+$F$1013,-$F$30)),F509*$G$11/12),IF(OR($G$1008&gt;3,$D$10=0),IF(ISERR(IPMT($G$12/12,B510-$D$7+$F$1013-$G$9,$D$7-$D$7+$F$1013-$G$9,-D1504)),"",IPMT($G$12/12,B510-$D$7+$F$1013-$G$9,$D$7-$D$7+$F$1013-$G$9,-D1504)),F509*$G$12/12)),IF(B510&lt;=$G$9+$D$7-$F$1013,F509*$G$11/12,F509*$G$12/12))),"")</f>
        <v/>
      </c>
      <c r="E510" s="61" t="str">
        <f t="shared" si="53"/>
        <v/>
      </c>
      <c r="F510" s="61" t="str">
        <f t="shared" si="54"/>
        <v/>
      </c>
      <c r="G510" s="62" t="str">
        <f t="shared" si="51"/>
        <v/>
      </c>
      <c r="H510" s="83" t="str">
        <f t="shared" si="55"/>
        <v/>
      </c>
    </row>
    <row r="992" spans="1:12">
      <c r="A992" s="72"/>
      <c r="B992" s="72"/>
      <c r="C992" s="72"/>
      <c r="D992" s="72"/>
      <c r="E992" s="72"/>
      <c r="F992" s="72"/>
      <c r="G992" s="72"/>
      <c r="I992" s="3"/>
      <c r="J992" s="3"/>
      <c r="K992" s="3"/>
      <c r="L992" s="3"/>
    </row>
    <row r="993" spans="1:25">
      <c r="A993" s="72"/>
      <c r="B993" s="72"/>
      <c r="C993" s="72"/>
      <c r="D993" s="72"/>
      <c r="E993" s="72"/>
      <c r="F993" s="72"/>
      <c r="G993" s="72"/>
      <c r="I993" s="3"/>
      <c r="J993" s="3"/>
      <c r="K993" s="3"/>
      <c r="L993" s="3"/>
    </row>
    <row r="994" spans="1:25">
      <c r="A994" s="72"/>
      <c r="B994" s="72"/>
      <c r="C994" s="72"/>
      <c r="D994" s="72"/>
      <c r="E994" s="72"/>
      <c r="F994" s="72"/>
      <c r="G994" s="72"/>
      <c r="I994" s="3"/>
      <c r="J994" s="3"/>
      <c r="K994" s="3"/>
      <c r="L994" s="3"/>
    </row>
    <row r="995" spans="1:25">
      <c r="A995" s="72"/>
      <c r="B995" s="72"/>
      <c r="C995" s="72"/>
      <c r="D995" s="72"/>
      <c r="E995" s="72"/>
      <c r="F995" s="72"/>
      <c r="G995" s="72"/>
      <c r="I995" s="3"/>
      <c r="J995" s="3"/>
      <c r="K995" s="3"/>
      <c r="L995" s="3"/>
    </row>
    <row r="996" spans="1:25">
      <c r="A996" s="72"/>
      <c r="B996" s="72"/>
      <c r="C996" s="72"/>
      <c r="D996" s="72"/>
      <c r="E996" s="72"/>
      <c r="F996" s="72"/>
      <c r="G996" s="72"/>
      <c r="I996" s="3"/>
      <c r="J996" s="3"/>
      <c r="K996" s="3"/>
      <c r="L996" s="3"/>
    </row>
    <row r="997" spans="1:25">
      <c r="A997" s="72"/>
      <c r="B997" s="72"/>
      <c r="C997" s="72"/>
      <c r="D997" s="72"/>
      <c r="E997" s="72"/>
      <c r="F997" s="72"/>
      <c r="G997" s="72"/>
      <c r="I997" s="3"/>
      <c r="J997" s="3"/>
      <c r="K997" s="3"/>
      <c r="L997" s="3"/>
    </row>
    <row r="998" spans="1:25">
      <c r="A998" s="72"/>
      <c r="B998" s="72"/>
      <c r="C998" s="72"/>
      <c r="D998" s="72"/>
      <c r="E998" s="72"/>
      <c r="F998" s="72"/>
      <c r="G998" s="72"/>
      <c r="I998" s="3"/>
      <c r="J998" s="3"/>
      <c r="K998" s="3"/>
      <c r="L998" s="3"/>
    </row>
    <row r="999" spans="1:25">
      <c r="A999" s="72"/>
      <c r="B999" s="72"/>
      <c r="C999" s="72"/>
      <c r="D999" s="72"/>
      <c r="E999" s="72"/>
      <c r="F999" s="72"/>
      <c r="G999" s="72"/>
      <c r="I999" s="3"/>
      <c r="J999" s="3"/>
      <c r="K999" s="3"/>
      <c r="L999" s="3"/>
    </row>
    <row r="1000" spans="1:25" s="72" customFormat="1">
      <c r="H1000" s="74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2"/>
      <c r="X1000" s="2"/>
      <c r="Y1000" s="2"/>
    </row>
    <row r="1001" spans="1:25" s="72" customFormat="1">
      <c r="C1001" s="4"/>
      <c r="D1001" s="3"/>
      <c r="E1001" s="3" t="s">
        <v>38</v>
      </c>
      <c r="F1001" s="3">
        <v>1</v>
      </c>
      <c r="G1001" s="84">
        <f>IF(G6="Plati lunare egale",1,2)</f>
        <v>1</v>
      </c>
      <c r="H1001" s="74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2"/>
      <c r="X1001" s="2"/>
      <c r="Y1001" s="2"/>
    </row>
    <row r="1002" spans="1:25" s="72" customFormat="1">
      <c r="C1002" s="3"/>
      <c r="D1002" s="3"/>
      <c r="E1002" s="3" t="s">
        <v>39</v>
      </c>
      <c r="F1002" s="3">
        <v>2</v>
      </c>
      <c r="G1002" s="84"/>
      <c r="H1002" s="74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2"/>
      <c r="X1002" s="2"/>
      <c r="Y1002" s="2"/>
    </row>
    <row r="1003" spans="1:25" s="72" customFormat="1">
      <c r="C1003" s="5"/>
      <c r="D1003" s="3"/>
      <c r="E1003" s="3" t="s">
        <v>40</v>
      </c>
      <c r="F1003" s="3">
        <v>3</v>
      </c>
      <c r="G1003" s="84"/>
      <c r="H1003" s="74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2"/>
      <c r="X1003" s="2"/>
      <c r="Y1003" s="2"/>
    </row>
    <row r="1004" spans="1:25" s="72" customFormat="1">
      <c r="C1004" s="85"/>
      <c r="D1004" s="3"/>
      <c r="E1004" s="3" t="s">
        <v>7</v>
      </c>
      <c r="F1004" s="3">
        <v>4</v>
      </c>
      <c r="G1004" s="84"/>
      <c r="H1004" s="74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2"/>
      <c r="X1004" s="2"/>
      <c r="Y1004" s="2"/>
    </row>
    <row r="1005" spans="1:25" s="72" customFormat="1">
      <c r="C1005" s="5"/>
      <c r="D1005" s="3"/>
      <c r="E1005" s="3"/>
      <c r="F1005" s="3"/>
      <c r="G1005" s="84"/>
      <c r="H1005" s="74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2"/>
      <c r="X1005" s="2"/>
      <c r="Y1005" s="2"/>
    </row>
    <row r="1006" spans="1:25" s="72" customFormat="1">
      <c r="C1006" s="7"/>
      <c r="D1006" s="3"/>
      <c r="E1006" s="3"/>
      <c r="F1006" s="3"/>
      <c r="G1006" s="84"/>
      <c r="H1006" s="74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2"/>
      <c r="X1006" s="2"/>
      <c r="Y1006" s="2"/>
    </row>
    <row r="1007" spans="1:25" s="72" customFormat="1">
      <c r="C1007" s="7"/>
      <c r="D1007" s="3"/>
      <c r="E1007" s="3"/>
      <c r="F1007" s="3"/>
      <c r="G1007" s="84"/>
      <c r="H1007" s="74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2"/>
      <c r="X1007" s="2"/>
      <c r="Y1007" s="2"/>
    </row>
    <row r="1008" spans="1:25" s="72" customFormat="1">
      <c r="C1008" s="3"/>
      <c r="D1008" s="3"/>
      <c r="E1008" s="3"/>
      <c r="F1008" s="3"/>
      <c r="G1008" s="84">
        <f>VLOOKUP(D11,E1001:F1008,2,FALSE)</f>
        <v>1</v>
      </c>
      <c r="H1008" s="74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2"/>
      <c r="X1008" s="2"/>
      <c r="Y1008" s="2"/>
    </row>
    <row r="1009" spans="3:25" s="72" customFormat="1">
      <c r="C1009" s="3"/>
      <c r="D1009" s="3"/>
      <c r="E1009" s="3"/>
      <c r="F1009" s="3"/>
      <c r="G1009" s="84"/>
      <c r="H1009" s="74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2"/>
      <c r="X1009" s="2"/>
      <c r="Y1009" s="2"/>
    </row>
    <row r="1010" spans="3:25" s="72" customFormat="1">
      <c r="C1010" s="3"/>
      <c r="D1010" s="3"/>
      <c r="E1010" s="3"/>
      <c r="F1010" s="3"/>
      <c r="G1010" s="84"/>
      <c r="H1010" s="74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2"/>
      <c r="X1010" s="2"/>
      <c r="Y1010" s="2"/>
    </row>
    <row r="1011" spans="3:25" s="72" customFormat="1">
      <c r="C1011" s="3"/>
      <c r="D1011" s="3"/>
      <c r="E1011" s="3" t="s">
        <v>18</v>
      </c>
      <c r="F1011" s="3"/>
      <c r="G1011" s="84"/>
      <c r="H1011" s="74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2"/>
      <c r="X1011" s="2"/>
      <c r="Y1011" s="2"/>
    </row>
    <row r="1012" spans="3:25" s="72" customFormat="1">
      <c r="C1012" s="3"/>
      <c r="D1012" s="3"/>
      <c r="E1012" s="3" t="s">
        <v>2</v>
      </c>
      <c r="F1012" s="3">
        <f>IF($G$1008&lt;4,$D$7-$D$10,$D$7)</f>
        <v>360</v>
      </c>
      <c r="G1012" s="84"/>
      <c r="H1012" s="74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2"/>
      <c r="X1012" s="2"/>
      <c r="Y1012" s="2"/>
    </row>
    <row r="1013" spans="3:25" s="72" customFormat="1">
      <c r="C1013" s="3"/>
      <c r="D1013" s="3"/>
      <c r="E1013" s="3" t="s">
        <v>21</v>
      </c>
      <c r="F1013" s="3">
        <f>IF(OR($G$1008=2,$G$1008=3),$D$7-$D$10,$D$7)</f>
        <v>360</v>
      </c>
      <c r="G1013" s="84"/>
      <c r="H1013" s="74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2"/>
      <c r="X1013" s="2"/>
      <c r="Y1013" s="2"/>
    </row>
    <row r="1014" spans="3:25" s="72" customFormat="1">
      <c r="C1014" s="3"/>
      <c r="D1014" s="3"/>
      <c r="E1014" s="3" t="s">
        <v>23</v>
      </c>
      <c r="F1014" s="3">
        <f>IF($G$1008=4,$D$7-$D$10,$D$7)</f>
        <v>360</v>
      </c>
      <c r="G1014" s="84"/>
      <c r="H1014" s="74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2"/>
      <c r="X1014" s="2"/>
      <c r="Y1014" s="2"/>
    </row>
    <row r="1015" spans="3:25" s="72" customFormat="1">
      <c r="C1015" s="3"/>
      <c r="D1015" s="3"/>
      <c r="E1015" s="3"/>
      <c r="F1015" s="3"/>
      <c r="G1015" s="3"/>
      <c r="H1015" s="74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2"/>
      <c r="X1015" s="2"/>
      <c r="Y1015" s="2"/>
    </row>
    <row r="1016" spans="3:25" s="72" customFormat="1">
      <c r="C1016" s="3"/>
      <c r="D1016" s="3"/>
      <c r="E1016" s="3" t="s">
        <v>26</v>
      </c>
      <c r="F1016" s="3">
        <v>2</v>
      </c>
      <c r="G1016" s="3"/>
      <c r="H1016" s="74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2"/>
      <c r="X1016" s="2"/>
      <c r="Y1016" s="2"/>
    </row>
    <row r="1017" spans="3:25" s="72" customFormat="1">
      <c r="C1017" s="3"/>
      <c r="D1017" s="3"/>
      <c r="E1017" s="3" t="s">
        <v>16</v>
      </c>
      <c r="F1017" s="3">
        <v>1</v>
      </c>
      <c r="G1017" s="3"/>
      <c r="H1017" s="74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2"/>
      <c r="X1017" s="2"/>
      <c r="Y1017" s="2"/>
    </row>
    <row r="1018" spans="3:25" s="72" customFormat="1">
      <c r="C1018" s="3"/>
      <c r="D1018" s="3"/>
      <c r="E1018" s="3"/>
      <c r="F1018" s="3"/>
      <c r="G1018" s="3"/>
      <c r="H1018" s="74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2"/>
      <c r="X1018" s="2"/>
      <c r="Y1018" s="2"/>
    </row>
    <row r="1019" spans="3:25" s="72" customFormat="1">
      <c r="C1019" s="3"/>
      <c r="D1019" s="3"/>
      <c r="E1019" s="3"/>
      <c r="F1019" s="3"/>
      <c r="G1019" s="3"/>
      <c r="H1019" s="74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2"/>
      <c r="X1019" s="2"/>
      <c r="Y1019" s="2"/>
    </row>
    <row r="1020" spans="3:25" s="72" customFormat="1">
      <c r="C1020" s="3"/>
      <c r="D1020" s="3" t="s">
        <v>30</v>
      </c>
      <c r="E1020" s="3"/>
      <c r="F1020" s="3"/>
      <c r="G1020" s="3"/>
      <c r="H1020" s="74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2"/>
      <c r="X1020" s="2"/>
      <c r="Y1020" s="2"/>
    </row>
    <row r="1021" spans="3:25" s="72" customFormat="1">
      <c r="C1021" s="3"/>
      <c r="D1021" s="86">
        <f>INDEX($F$30:$F$510,1+$D$7-$G$10)</f>
        <v>350000</v>
      </c>
      <c r="E1021" s="3"/>
      <c r="F1021" s="3"/>
      <c r="G1021" s="3"/>
      <c r="H1021" s="74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2"/>
      <c r="X1021" s="2"/>
      <c r="Y1021" s="2"/>
    </row>
    <row r="1022" spans="3:25" s="72" customFormat="1">
      <c r="C1022" s="15"/>
      <c r="D1022" s="3"/>
      <c r="E1022" s="3"/>
      <c r="F1022" s="3"/>
      <c r="G1022" s="3"/>
      <c r="H1022" s="74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2"/>
      <c r="X1022" s="2"/>
      <c r="Y1022" s="2"/>
    </row>
    <row r="1023" spans="3:25" s="72" customFormat="1">
      <c r="C1023" s="87"/>
      <c r="D1023" s="3"/>
      <c r="E1023" s="3"/>
      <c r="F1023" s="3"/>
      <c r="G1023" s="3"/>
      <c r="H1023" s="74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2"/>
      <c r="X1023" s="2"/>
      <c r="Y1023" s="2"/>
    </row>
    <row r="1024" spans="3:25" s="72" customFormat="1">
      <c r="C1024" s="88"/>
      <c r="D1024" s="3"/>
      <c r="E1024" s="3"/>
      <c r="F1024" s="3"/>
      <c r="G1024" s="3"/>
      <c r="H1024" s="74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2"/>
      <c r="X1024" s="2"/>
      <c r="Y1024" s="2"/>
    </row>
    <row r="1025" spans="3:25" s="72" customFormat="1">
      <c r="C1025" s="3"/>
      <c r="D1025" s="86">
        <f>F30</f>
        <v>350000</v>
      </c>
      <c r="E1025" s="3">
        <f>IF(B37&lt;=$G$9,IF(ISERR(PPMT($G$11/12,B37-$D$7+$F$1012,$D$7-$D$7+$F$1012,-D1031)),"",PPMT($G$11/12,B37-$D$7+$F$1012,$D$7-$D$7+$F$1012,-D1031)),IF(ISERR(PPMT($G$12/12,B37-$D$7+$F$1012,$D$7-$D$7+$F$1012,-D1031)),"",PPMT($G$12/12,B37-$D$7+$F$1012,$D$7-$D$7+$F$1012,-D1031)))</f>
        <v>297.65274419239444</v>
      </c>
      <c r="F1025" s="3"/>
      <c r="G1025" s="3"/>
      <c r="H1025" s="74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2"/>
      <c r="X1025" s="2"/>
      <c r="Y1025" s="2"/>
    </row>
    <row r="1026" spans="3:25" s="72" customFormat="1">
      <c r="C1026" s="3">
        <f t="shared" ref="C1026:C1089" si="56">IF($D$10=0,IF(B31&lt;=$G$9,IF(ISERR(PPMT($G$11/12,B31-$D$7+$F$1012,$D$7-$D$7+$F$1012,-D1025)),"",PPMT($G$11/12,B31-$D$7+$F$1012,$D$7-$D$7+$F$1012,-D1025)),IF(ISERR(PPMT($G$12/12,B31-$D$7+$F$1012,$D$7-$D$7+$F$1012,-D1025)),"",PPMT($G$12/12,B31-$D$7+$F$1012-$G$9,$D$7-$D$7+$F$1012-$G$9,-D1025))),IF($D$10&lt;=$G$9,IF(B31&lt;=$G$9,IF(ISERR(PPMT($G$11/12,B31-$D$7+$F$1012,$D$7-$D$7+$F$1012,-D1025)),"",PPMT($G$11/12,B31-$D$7+$F$1012,$D$7-$D$7+$F$1012,-D1025)),IF(ISERR(PPMT($G$12/12,B31-$D$7+$F$1012+$D$10-$G$9,$D$7-$D$7+$F$1012+$D$10-$G$9,-D1025)),"",PPMT($G$12/12,B31-$D$7+$F$1012+$D$10-$G$9,$D$7-$D$7+$F$1012+$D$10-$G$9,-D1025))),IF(B31&lt;=$G$9,IF(ISERR(PPMT($G$11/12,B31-$D$7+$F$1012,$D$7-$D$7+$F$1012,-D1025)),"",PPMT($G$11/12,B31-$D$7+$F$1012,$D$7-$D$7+$F$1012,-D1025)),IF(ISERR(PPMT($G$12/12,B31-$D$7+$F$1012,$D$7-$D$7+$F$1012,-D1025)),"",PPMT($G$12/12,B31-$D$7+$F$1012,$D$7-$D$7+$F$1012,-D1025)))))</f>
        <v>287.45861940870094</v>
      </c>
      <c r="D1026" s="3">
        <f t="shared" ref="D1026:D1089" si="57">IF(B31&lt;$D$7-$G$10,$F$30,$D$1021)</f>
        <v>350000</v>
      </c>
      <c r="E1026" s="3"/>
      <c r="F1026" s="3"/>
      <c r="G1026" s="89"/>
      <c r="H1026" s="74"/>
      <c r="I1026" s="3">
        <f>IF(B31&lt;=$D$10,IF($G$1008&gt;3,IF($G$1001=1,IF(B31&lt;=$G$9,IF(ISERR(PPMT($G$11/12,B31,$F$1012,-$F$30)),"",PPMT($G$11/12,B31,$F$1012,-$F$30)),IF(ISERR(PPMT($G$12/12,B31,$F$1012,-$F$30)),"",PPMT($G$12/12,B31,$F$1012,-$F$30))),IF(B31&lt;=$D$7,$F$30/($F$1012),"")),0),IF($G$1001=1,IF(B31&lt;=$G$9,IF(ISERR(PPMT($G$11/12,B31-$D$7+$F$1012,$D$7-$D$7+$F$1012,-$F$30)),"",PPMT($G$11/12,B31-$D$7+$F$1012,$D$7-$D$7+$F$1012,-$F$30)),IF(ISERR(PPMT($G$12/12,B31-$D$7+$F$1012,$D$7-$D$7+$F$1012,-$F$30)),"",PPMT($G$12/12,B31-$D$7+$F$1012,$D$7-$D$7+$F$1012,-$F$30))),IF(B31&lt;=$D$7,$F$30/($F$1012),"")))</f>
        <v>287.45861940870094</v>
      </c>
      <c r="J1026" s="3">
        <f t="shared" ref="J1026:J1036" si="58">IF(B31&lt;=$D$10,IF($G$1008&gt;3,IF($G$1001=1,IF(B31&lt;=$G$9,IF(ISERR(PPMT($G$11/12,B31,$F$1012,-$F$30)),"",PPMT($G$11/12,B31,$F$1012,-$F$30)),IF(ISERR(PPMT($G$12/12,B31,$F$1012,-$F$30)),"",PPMT($G$12/12,B31,$F$1012,-$F$30))),IF(B31&lt;=$D$7,$F$30/($F$1012),"")),0),IF($G$1001=1,IF(B31&lt;=$G$9,IF(ISERR(PPMT($G$11/12,B31-$D$7+$F$1012,$D$7-$D$7+$F$1012,-$F$30)),"",PPMT($G$11/12,B31-$D$7+$F$1012,$D$7-$D$7+$F$1012,-$F$30)),IF(ISERR(PPMT($G$12/12,B31-$D$7+$F$1012,$D$7-$D$7+$F$1012,-$F$30)),"",PPMT($G$12/12,B31-$D$7+$F$1012,$D$7-$D$7+$F$1012,-$F$30))),IF(B31&lt;=$D$7,$F$30/($F$1012),"")))</f>
        <v>287.45861940870094</v>
      </c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2"/>
      <c r="X1026" s="2"/>
      <c r="Y1026" s="2"/>
    </row>
    <row r="1027" spans="3:25" s="72" customFormat="1">
      <c r="C1027" s="3">
        <f t="shared" si="56"/>
        <v>289.13306586675662</v>
      </c>
      <c r="D1027" s="3">
        <f t="shared" si="57"/>
        <v>350000</v>
      </c>
      <c r="E1027" s="3"/>
      <c r="F1027" s="3"/>
      <c r="G1027" s="3"/>
      <c r="H1027" s="74"/>
      <c r="I1027" s="3"/>
      <c r="J1027" s="3">
        <f t="shared" si="58"/>
        <v>289.13306586675662</v>
      </c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2"/>
      <c r="X1027" s="2"/>
      <c r="Y1027" s="2"/>
    </row>
    <row r="1028" spans="3:25" s="72" customFormat="1">
      <c r="C1028" s="3">
        <f t="shared" si="56"/>
        <v>290.81726597543042</v>
      </c>
      <c r="D1028" s="3">
        <f t="shared" si="57"/>
        <v>350000</v>
      </c>
      <c r="E1028" s="3"/>
      <c r="F1028" s="3"/>
      <c r="G1028" s="3"/>
      <c r="H1028" s="74"/>
      <c r="I1028" s="3"/>
      <c r="J1028" s="3">
        <f t="shared" si="58"/>
        <v>290.81726597543042</v>
      </c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2"/>
      <c r="X1028" s="2"/>
      <c r="Y1028" s="2"/>
    </row>
    <row r="1029" spans="3:25" s="72" customFormat="1">
      <c r="C1029" s="3">
        <f t="shared" si="56"/>
        <v>292.51127654973732</v>
      </c>
      <c r="D1029" s="3">
        <f t="shared" si="57"/>
        <v>350000</v>
      </c>
      <c r="E1029" s="3"/>
      <c r="F1029" s="3"/>
      <c r="G1029" s="90">
        <f ca="1">(IRR(OFFSET(G1033:G1513,0,0),1%)+1)^12-1</f>
        <v>7.2183478580780891E-2</v>
      </c>
      <c r="H1029" s="74"/>
      <c r="I1029" s="3"/>
      <c r="J1029" s="3">
        <f t="shared" si="58"/>
        <v>292.51127654973732</v>
      </c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2"/>
      <c r="X1029" s="2"/>
      <c r="Y1029" s="2"/>
    </row>
    <row r="1030" spans="3:25" s="72" customFormat="1">
      <c r="C1030" s="3">
        <f t="shared" si="56"/>
        <v>294.21515473563954</v>
      </c>
      <c r="D1030" s="3">
        <f t="shared" si="57"/>
        <v>350000</v>
      </c>
      <c r="E1030" s="3"/>
      <c r="F1030" s="3"/>
      <c r="G1030" s="3"/>
      <c r="H1030" s="74"/>
      <c r="I1030" s="3"/>
      <c r="J1030" s="3">
        <f t="shared" si="58"/>
        <v>294.21515473563954</v>
      </c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2"/>
      <c r="X1030" s="2"/>
      <c r="Y1030" s="2"/>
    </row>
    <row r="1031" spans="3:25" s="72" customFormat="1">
      <c r="C1031" s="3">
        <f t="shared" si="56"/>
        <v>295.92895801197466</v>
      </c>
      <c r="D1031" s="3">
        <f t="shared" si="57"/>
        <v>350000</v>
      </c>
      <c r="E1031" s="3"/>
      <c r="F1031" s="3"/>
      <c r="G1031" s="3"/>
      <c r="H1031" s="74"/>
      <c r="I1031" s="3"/>
      <c r="J1031" s="3">
        <f t="shared" si="58"/>
        <v>295.92895801197466</v>
      </c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2"/>
      <c r="X1031" s="2"/>
      <c r="Y1031" s="2"/>
    </row>
    <row r="1032" spans="3:25" s="72" customFormat="1">
      <c r="C1032" s="3">
        <f t="shared" si="56"/>
        <v>297.65274419239444</v>
      </c>
      <c r="D1032" s="3">
        <f t="shared" si="57"/>
        <v>350000</v>
      </c>
      <c r="E1032" s="3"/>
      <c r="F1032" s="3"/>
      <c r="G1032" s="3"/>
      <c r="H1032" s="74"/>
      <c r="I1032" s="3"/>
      <c r="J1032" s="3">
        <f t="shared" si="58"/>
        <v>297.65274419239444</v>
      </c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2"/>
      <c r="X1032" s="2"/>
      <c r="Y1032" s="2"/>
    </row>
    <row r="1033" spans="3:25" s="72" customFormat="1">
      <c r="C1033" s="3">
        <f t="shared" si="56"/>
        <v>299.38657142731512</v>
      </c>
      <c r="D1033" s="3">
        <f t="shared" si="57"/>
        <v>350000</v>
      </c>
      <c r="E1033" s="91">
        <f t="shared" ref="E1033:E1096" si="59">IF(E31="","",(E31+IF(G31="",0,G31))/POWER($D$26+1,B31/12))</f>
        <v>2326.208619408701</v>
      </c>
      <c r="F1033" s="3"/>
      <c r="G1033" s="91">
        <f>-F30+G30</f>
        <v>-350000</v>
      </c>
      <c r="H1033" s="92"/>
      <c r="I1033" s="3"/>
      <c r="J1033" s="3">
        <f t="shared" si="58"/>
        <v>299.38657142731512</v>
      </c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2"/>
      <c r="X1033" s="2"/>
      <c r="Y1033" s="2"/>
    </row>
    <row r="1034" spans="3:25" s="72" customFormat="1">
      <c r="C1034" s="3">
        <f t="shared" si="56"/>
        <v>301.13049820587918</v>
      </c>
      <c r="D1034" s="3">
        <f t="shared" si="57"/>
        <v>350000</v>
      </c>
      <c r="E1034" s="91">
        <f t="shared" si="59"/>
        <v>2326.208619408701</v>
      </c>
      <c r="F1034" s="3"/>
      <c r="G1034" s="93">
        <f t="shared" ref="G1034:G1097" si="60">IF(E31="","",(E31+IF(G31="",0,G31)))</f>
        <v>2326.208619408701</v>
      </c>
      <c r="H1034" s="92"/>
      <c r="I1034" s="3"/>
      <c r="J1034" s="3">
        <f t="shared" si="58"/>
        <v>301.13049820587918</v>
      </c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2"/>
      <c r="X1034" s="2"/>
      <c r="Y1034" s="2"/>
    </row>
    <row r="1035" spans="3:25" s="72" customFormat="1">
      <c r="C1035" s="3">
        <f t="shared" si="56"/>
        <v>302.88458335792848</v>
      </c>
      <c r="D1035" s="3">
        <f t="shared" si="57"/>
        <v>350000</v>
      </c>
      <c r="E1035" s="91">
        <f t="shared" si="59"/>
        <v>2326.208619408701</v>
      </c>
      <c r="F1035" s="3"/>
      <c r="G1035" s="93">
        <f t="shared" si="60"/>
        <v>2326.208619408701</v>
      </c>
      <c r="H1035" s="92"/>
      <c r="I1035" s="3"/>
      <c r="J1035" s="3">
        <f t="shared" si="58"/>
        <v>302.88458335792848</v>
      </c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2"/>
      <c r="X1035" s="2"/>
      <c r="Y1035" s="2"/>
    </row>
    <row r="1036" spans="3:25" s="72" customFormat="1">
      <c r="C1036" s="3">
        <f t="shared" si="56"/>
        <v>304.6488860559885</v>
      </c>
      <c r="D1036" s="3">
        <f t="shared" si="57"/>
        <v>350000</v>
      </c>
      <c r="E1036" s="91">
        <f t="shared" si="59"/>
        <v>2326.208619408701</v>
      </c>
      <c r="F1036" s="3"/>
      <c r="G1036" s="93">
        <f t="shared" si="60"/>
        <v>2326.208619408701</v>
      </c>
      <c r="H1036" s="92"/>
      <c r="I1036" s="3"/>
      <c r="J1036" s="3">
        <f t="shared" si="58"/>
        <v>304.6488860559885</v>
      </c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2"/>
      <c r="X1036" s="2"/>
      <c r="Y1036" s="2"/>
    </row>
    <row r="1037" spans="3:25" s="72" customFormat="1">
      <c r="C1037" s="3">
        <f t="shared" si="56"/>
        <v>306.42346581726446</v>
      </c>
      <c r="D1037" s="3">
        <f t="shared" si="57"/>
        <v>350000</v>
      </c>
      <c r="E1037" s="91">
        <f t="shared" si="59"/>
        <v>2326.208619408701</v>
      </c>
      <c r="F1037" s="3"/>
      <c r="G1037" s="93">
        <f t="shared" si="60"/>
        <v>2326.208619408701</v>
      </c>
      <c r="H1037" s="92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2"/>
      <c r="X1037" s="2"/>
      <c r="Y1037" s="2"/>
    </row>
    <row r="1038" spans="3:25" s="72" customFormat="1">
      <c r="C1038" s="3">
        <f t="shared" si="56"/>
        <v>308.20838250565009</v>
      </c>
      <c r="D1038" s="3">
        <f t="shared" si="57"/>
        <v>350000</v>
      </c>
      <c r="E1038" s="91">
        <f t="shared" si="59"/>
        <v>2326.208619408701</v>
      </c>
      <c r="F1038" s="3"/>
      <c r="G1038" s="93">
        <f t="shared" si="60"/>
        <v>2326.208619408701</v>
      </c>
      <c r="H1038" s="92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2"/>
      <c r="X1038" s="2"/>
      <c r="Y1038" s="2"/>
    </row>
    <row r="1039" spans="3:25" s="72" customFormat="1">
      <c r="C1039" s="3">
        <f t="shared" si="56"/>
        <v>310.00369633374555</v>
      </c>
      <c r="D1039" s="3">
        <f t="shared" si="57"/>
        <v>350000</v>
      </c>
      <c r="E1039" s="91">
        <f t="shared" si="59"/>
        <v>2326.208619408701</v>
      </c>
      <c r="F1039" s="3"/>
      <c r="G1039" s="93">
        <f t="shared" si="60"/>
        <v>2326.208619408701</v>
      </c>
      <c r="H1039" s="92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2"/>
      <c r="X1039" s="2"/>
      <c r="Y1039" s="2"/>
    </row>
    <row r="1040" spans="3:25" s="72" customFormat="1">
      <c r="C1040" s="3">
        <f t="shared" si="56"/>
        <v>311.80946786488948</v>
      </c>
      <c r="D1040" s="3">
        <f t="shared" si="57"/>
        <v>350000</v>
      </c>
      <c r="E1040" s="91">
        <f t="shared" si="59"/>
        <v>2326.208619408701</v>
      </c>
      <c r="F1040" s="3"/>
      <c r="G1040" s="93">
        <f t="shared" si="60"/>
        <v>2326.208619408701</v>
      </c>
      <c r="H1040" s="92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2"/>
      <c r="X1040" s="2"/>
      <c r="Y1040" s="2"/>
    </row>
    <row r="1041" spans="3:25" s="72" customFormat="1">
      <c r="C1041" s="3">
        <f t="shared" si="56"/>
        <v>313.62575801520251</v>
      </c>
      <c r="D1041" s="3">
        <f t="shared" si="57"/>
        <v>350000</v>
      </c>
      <c r="E1041" s="91">
        <f t="shared" si="59"/>
        <v>2326.208619408701</v>
      </c>
      <c r="F1041" s="3"/>
      <c r="G1041" s="93">
        <f t="shared" si="60"/>
        <v>2326.208619408701</v>
      </c>
      <c r="H1041" s="92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2"/>
      <c r="X1041" s="2"/>
      <c r="Y1041" s="2"/>
    </row>
    <row r="1042" spans="3:25" s="72" customFormat="1">
      <c r="C1042" s="3">
        <f t="shared" si="56"/>
        <v>315.45262805564118</v>
      </c>
      <c r="D1042" s="3">
        <f t="shared" si="57"/>
        <v>350000</v>
      </c>
      <c r="E1042" s="91">
        <f t="shared" si="59"/>
        <v>2326.2086194087015</v>
      </c>
      <c r="F1042" s="3"/>
      <c r="G1042" s="93">
        <f t="shared" si="60"/>
        <v>2326.208619408701</v>
      </c>
      <c r="H1042" s="92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2"/>
      <c r="X1042" s="2"/>
      <c r="Y1042" s="2"/>
    </row>
    <row r="1043" spans="3:25" s="72" customFormat="1">
      <c r="C1043" s="3">
        <f t="shared" si="56"/>
        <v>317.2901396140652</v>
      </c>
      <c r="D1043" s="3">
        <f t="shared" si="57"/>
        <v>350000</v>
      </c>
      <c r="E1043" s="91">
        <f t="shared" si="59"/>
        <v>2326.208619408701</v>
      </c>
      <c r="F1043" s="3"/>
      <c r="G1043" s="93">
        <f t="shared" si="60"/>
        <v>2326.2086194087015</v>
      </c>
      <c r="H1043" s="92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2"/>
      <c r="X1043" s="2"/>
      <c r="Y1043" s="2"/>
    </row>
    <row r="1044" spans="3:25" s="72" customFormat="1">
      <c r="C1044" s="3">
        <f t="shared" si="56"/>
        <v>319.13835467731712</v>
      </c>
      <c r="D1044" s="3">
        <f t="shared" si="57"/>
        <v>350000</v>
      </c>
      <c r="E1044" s="91">
        <f t="shared" si="59"/>
        <v>2326.2086194087015</v>
      </c>
      <c r="F1044" s="3"/>
      <c r="G1044" s="93">
        <f t="shared" si="60"/>
        <v>2326.208619408701</v>
      </c>
      <c r="H1044" s="92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2"/>
      <c r="X1044" s="2"/>
      <c r="Y1044" s="2"/>
    </row>
    <row r="1045" spans="3:25" s="72" customFormat="1">
      <c r="C1045" s="3">
        <f t="shared" si="56"/>
        <v>320.99733559331253</v>
      </c>
      <c r="D1045" s="3">
        <f t="shared" si="57"/>
        <v>350000</v>
      </c>
      <c r="E1045" s="91">
        <f t="shared" si="59"/>
        <v>2326.208619408701</v>
      </c>
      <c r="F1045" s="3"/>
      <c r="G1045" s="93">
        <f t="shared" si="60"/>
        <v>2326.2086194087015</v>
      </c>
      <c r="H1045" s="92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2"/>
      <c r="X1045" s="2"/>
      <c r="Y1045" s="2"/>
    </row>
    <row r="1046" spans="3:25" s="72" customFormat="1">
      <c r="C1046" s="3">
        <f t="shared" si="56"/>
        <v>322.8671450731436</v>
      </c>
      <c r="D1046" s="3">
        <f t="shared" si="57"/>
        <v>350000</v>
      </c>
      <c r="E1046" s="91">
        <f t="shared" si="59"/>
        <v>2326.208619408701</v>
      </c>
      <c r="F1046" s="3"/>
      <c r="G1046" s="93">
        <f t="shared" si="60"/>
        <v>2326.208619408701</v>
      </c>
      <c r="H1046" s="92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2"/>
      <c r="X1046" s="2"/>
      <c r="Y1046" s="2"/>
    </row>
    <row r="1047" spans="3:25" s="72" customFormat="1">
      <c r="C1047" s="3">
        <f t="shared" si="56"/>
        <v>324.74784619319462</v>
      </c>
      <c r="D1047" s="3">
        <f t="shared" si="57"/>
        <v>350000</v>
      </c>
      <c r="E1047" s="91">
        <f t="shared" si="59"/>
        <v>2326.208619408701</v>
      </c>
      <c r="F1047" s="3"/>
      <c r="G1047" s="93">
        <f t="shared" si="60"/>
        <v>2326.208619408701</v>
      </c>
      <c r="H1047" s="92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2"/>
      <c r="X1047" s="2"/>
      <c r="Y1047" s="2"/>
    </row>
    <row r="1048" spans="3:25" s="72" customFormat="1">
      <c r="C1048" s="3">
        <f t="shared" si="56"/>
        <v>326.63950239726995</v>
      </c>
      <c r="D1048" s="3">
        <f t="shared" si="57"/>
        <v>350000</v>
      </c>
      <c r="E1048" s="91">
        <f t="shared" si="59"/>
        <v>2326.208619408701</v>
      </c>
      <c r="F1048" s="3"/>
      <c r="G1048" s="93">
        <f t="shared" si="60"/>
        <v>2326.208619408701</v>
      </c>
      <c r="H1048" s="92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2"/>
      <c r="X1048" s="2"/>
      <c r="Y1048" s="2"/>
    </row>
    <row r="1049" spans="3:25" s="72" customFormat="1">
      <c r="C1049" s="3">
        <f t="shared" si="56"/>
        <v>328.54217749873402</v>
      </c>
      <c r="D1049" s="3">
        <f t="shared" si="57"/>
        <v>350000</v>
      </c>
      <c r="E1049" s="91">
        <f t="shared" si="59"/>
        <v>2326.2086194087015</v>
      </c>
      <c r="F1049" s="3"/>
      <c r="G1049" s="93">
        <f t="shared" si="60"/>
        <v>2326.208619408701</v>
      </c>
      <c r="H1049" s="92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2"/>
      <c r="X1049" s="2"/>
      <c r="Y1049" s="2"/>
    </row>
    <row r="1050" spans="3:25" s="72" customFormat="1">
      <c r="C1050" s="3">
        <f t="shared" si="56"/>
        <v>330.45593568266423</v>
      </c>
      <c r="D1050" s="3">
        <f t="shared" si="57"/>
        <v>350000</v>
      </c>
      <c r="E1050" s="91">
        <f t="shared" si="59"/>
        <v>2326.208619408701</v>
      </c>
      <c r="F1050" s="3"/>
      <c r="G1050" s="93">
        <f t="shared" si="60"/>
        <v>2326.2086194087015</v>
      </c>
      <c r="H1050" s="92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2"/>
      <c r="X1050" s="2"/>
      <c r="Y1050" s="2"/>
    </row>
    <row r="1051" spans="3:25" s="72" customFormat="1">
      <c r="C1051" s="3">
        <f t="shared" si="56"/>
        <v>332.38084150801575</v>
      </c>
      <c r="D1051" s="3">
        <f t="shared" si="57"/>
        <v>350000</v>
      </c>
      <c r="E1051" s="91">
        <f t="shared" si="59"/>
        <v>2326.208619408701</v>
      </c>
      <c r="F1051" s="3"/>
      <c r="G1051" s="93">
        <f t="shared" si="60"/>
        <v>2326.208619408701</v>
      </c>
      <c r="H1051" s="92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2"/>
      <c r="X1051" s="2"/>
      <c r="Y1051" s="2"/>
    </row>
    <row r="1052" spans="3:25" s="72" customFormat="1">
      <c r="C1052" s="3">
        <f t="shared" si="56"/>
        <v>334.31695990979989</v>
      </c>
      <c r="D1052" s="3">
        <f t="shared" si="57"/>
        <v>350000</v>
      </c>
      <c r="E1052" s="91">
        <f t="shared" si="59"/>
        <v>2326.2086194087015</v>
      </c>
      <c r="F1052" s="3"/>
      <c r="G1052" s="93">
        <f t="shared" si="60"/>
        <v>2326.208619408701</v>
      </c>
      <c r="H1052" s="92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2"/>
      <c r="X1052" s="2"/>
      <c r="Y1052" s="2"/>
    </row>
    <row r="1053" spans="3:25" s="72" customFormat="1">
      <c r="C1053" s="3">
        <f t="shared" si="56"/>
        <v>336.26435620127455</v>
      </c>
      <c r="D1053" s="3">
        <f t="shared" si="57"/>
        <v>350000</v>
      </c>
      <c r="E1053" s="91">
        <f t="shared" si="59"/>
        <v>2326.208619408701</v>
      </c>
      <c r="F1053" s="3"/>
      <c r="G1053" s="93">
        <f t="shared" si="60"/>
        <v>2326.2086194087015</v>
      </c>
      <c r="H1053" s="92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2"/>
      <c r="X1053" s="2"/>
      <c r="Y1053" s="2"/>
    </row>
    <row r="1054" spans="3:25" s="72" customFormat="1">
      <c r="C1054" s="3">
        <f t="shared" si="56"/>
        <v>338.22309607614693</v>
      </c>
      <c r="D1054" s="3">
        <f t="shared" si="57"/>
        <v>350000</v>
      </c>
      <c r="E1054" s="91">
        <f t="shared" si="59"/>
        <v>2326.208619408701</v>
      </c>
      <c r="F1054" s="3"/>
      <c r="G1054" s="93">
        <f t="shared" si="60"/>
        <v>2326.208619408701</v>
      </c>
      <c r="H1054" s="92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2"/>
      <c r="X1054" s="2"/>
      <c r="Y1054" s="2"/>
    </row>
    <row r="1055" spans="3:25" s="72" customFormat="1">
      <c r="C1055" s="3">
        <f t="shared" si="56"/>
        <v>340.19324561079043</v>
      </c>
      <c r="D1055" s="3">
        <f t="shared" si="57"/>
        <v>350000</v>
      </c>
      <c r="E1055" s="91">
        <f t="shared" si="59"/>
        <v>2326.208619408701</v>
      </c>
      <c r="F1055" s="3"/>
      <c r="G1055" s="93">
        <f t="shared" si="60"/>
        <v>2326.208619408701</v>
      </c>
      <c r="H1055" s="92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2"/>
      <c r="X1055" s="2"/>
      <c r="Y1055" s="2"/>
    </row>
    <row r="1056" spans="3:25" s="72" customFormat="1">
      <c r="C1056" s="3">
        <f t="shared" si="56"/>
        <v>342.17487126647336</v>
      </c>
      <c r="D1056" s="3">
        <f t="shared" si="57"/>
        <v>350000</v>
      </c>
      <c r="E1056" s="91">
        <f t="shared" si="59"/>
        <v>2326.208619408701</v>
      </c>
      <c r="F1056" s="3"/>
      <c r="G1056" s="93">
        <f t="shared" si="60"/>
        <v>2326.208619408701</v>
      </c>
      <c r="H1056" s="92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2"/>
      <c r="X1056" s="2"/>
      <c r="Y1056" s="2"/>
    </row>
    <row r="1057" spans="3:25" s="72" customFormat="1">
      <c r="C1057" s="3">
        <f t="shared" si="56"/>
        <v>344.16803989160053</v>
      </c>
      <c r="D1057" s="3">
        <f t="shared" si="57"/>
        <v>350000</v>
      </c>
      <c r="E1057" s="91">
        <f t="shared" si="59"/>
        <v>2326.2086194087015</v>
      </c>
      <c r="F1057" s="17"/>
      <c r="G1057" s="93">
        <f t="shared" si="60"/>
        <v>2326.208619408701</v>
      </c>
      <c r="H1057" s="94"/>
      <c r="I1057" s="17"/>
      <c r="J1057" s="17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2"/>
      <c r="X1057" s="2"/>
      <c r="Y1057" s="2"/>
    </row>
    <row r="1058" spans="3:25" s="72" customFormat="1">
      <c r="C1058" s="3">
        <f t="shared" si="56"/>
        <v>346.17281872396916</v>
      </c>
      <c r="D1058" s="3">
        <f t="shared" si="57"/>
        <v>350000</v>
      </c>
      <c r="E1058" s="91">
        <f t="shared" si="59"/>
        <v>2326.208619408701</v>
      </c>
      <c r="F1058" s="3"/>
      <c r="G1058" s="93">
        <f t="shared" si="60"/>
        <v>2326.2086194087015</v>
      </c>
      <c r="H1058" s="92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2"/>
      <c r="X1058" s="2"/>
      <c r="Y1058" s="2"/>
    </row>
    <row r="1059" spans="3:25" s="72" customFormat="1">
      <c r="C1059" s="3">
        <f t="shared" si="56"/>
        <v>348.18927539303627</v>
      </c>
      <c r="D1059" s="3">
        <f t="shared" si="57"/>
        <v>350000</v>
      </c>
      <c r="E1059" s="91">
        <f t="shared" si="59"/>
        <v>2326.2086194087015</v>
      </c>
      <c r="F1059" s="3"/>
      <c r="G1059" s="93">
        <f t="shared" si="60"/>
        <v>2326.208619408701</v>
      </c>
      <c r="H1059" s="92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2"/>
      <c r="X1059" s="2"/>
      <c r="Y1059" s="2"/>
    </row>
    <row r="1060" spans="3:25" s="72" customFormat="1">
      <c r="C1060" s="3">
        <f t="shared" si="56"/>
        <v>350.2174779222006</v>
      </c>
      <c r="D1060" s="3">
        <f t="shared" si="57"/>
        <v>350000</v>
      </c>
      <c r="E1060" s="91">
        <f t="shared" si="59"/>
        <v>2326.2086194087015</v>
      </c>
      <c r="F1060" s="3"/>
      <c r="G1060" s="93">
        <f t="shared" si="60"/>
        <v>2326.2086194087015</v>
      </c>
      <c r="H1060" s="92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2"/>
      <c r="X1060" s="2"/>
      <c r="Y1060" s="2"/>
    </row>
    <row r="1061" spans="3:25" s="72" customFormat="1">
      <c r="C1061" s="3">
        <f t="shared" si="56"/>
        <v>352.25749473109749</v>
      </c>
      <c r="D1061" s="3">
        <f t="shared" si="57"/>
        <v>350000</v>
      </c>
      <c r="E1061" s="91">
        <f t="shared" si="59"/>
        <v>2326.2086194087015</v>
      </c>
      <c r="F1061" s="3"/>
      <c r="G1061" s="93">
        <f t="shared" si="60"/>
        <v>2326.2086194087015</v>
      </c>
      <c r="H1061" s="92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2"/>
      <c r="X1061" s="2"/>
      <c r="Y1061" s="2"/>
    </row>
    <row r="1062" spans="3:25" s="72" customFormat="1">
      <c r="C1062" s="3">
        <f t="shared" si="56"/>
        <v>354.30939463790611</v>
      </c>
      <c r="D1062" s="3">
        <f t="shared" si="57"/>
        <v>350000</v>
      </c>
      <c r="E1062" s="91">
        <f t="shared" si="59"/>
        <v>2326.208619408701</v>
      </c>
      <c r="F1062" s="3"/>
      <c r="G1062" s="93">
        <f t="shared" si="60"/>
        <v>2326.2086194087015</v>
      </c>
      <c r="H1062" s="92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2"/>
      <c r="X1062" s="2"/>
      <c r="Y1062" s="2"/>
    </row>
    <row r="1063" spans="3:25" s="72" customFormat="1">
      <c r="C1063" s="3">
        <f t="shared" si="56"/>
        <v>356.37324686167187</v>
      </c>
      <c r="D1063" s="3">
        <f t="shared" si="57"/>
        <v>350000</v>
      </c>
      <c r="E1063" s="91">
        <f t="shared" si="59"/>
        <v>2326.208619408701</v>
      </c>
      <c r="F1063" s="3"/>
      <c r="G1063" s="93">
        <f t="shared" si="60"/>
        <v>2326.208619408701</v>
      </c>
      <c r="H1063" s="92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2"/>
      <c r="X1063" s="2"/>
      <c r="Y1063" s="2"/>
    </row>
    <row r="1064" spans="3:25" s="72" customFormat="1">
      <c r="C1064" s="3">
        <f t="shared" si="56"/>
        <v>358.44912102464116</v>
      </c>
      <c r="D1064" s="3">
        <f t="shared" si="57"/>
        <v>350000</v>
      </c>
      <c r="E1064" s="91">
        <f t="shared" si="59"/>
        <v>2326.208619408701</v>
      </c>
      <c r="F1064" s="3"/>
      <c r="G1064" s="93">
        <f t="shared" si="60"/>
        <v>2326.208619408701</v>
      </c>
      <c r="H1064" s="92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2"/>
      <c r="X1064" s="2"/>
      <c r="Y1064" s="2"/>
    </row>
    <row r="1065" spans="3:25" s="72" customFormat="1">
      <c r="C1065" s="3">
        <f t="shared" si="56"/>
        <v>360.53708715460971</v>
      </c>
      <c r="D1065" s="3">
        <f t="shared" si="57"/>
        <v>350000</v>
      </c>
      <c r="E1065" s="91">
        <f t="shared" si="59"/>
        <v>2326.2086194087015</v>
      </c>
      <c r="F1065" s="3"/>
      <c r="G1065" s="93">
        <f t="shared" si="60"/>
        <v>2326.208619408701</v>
      </c>
      <c r="H1065" s="92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2"/>
      <c r="X1065" s="2"/>
      <c r="Y1065" s="2"/>
    </row>
    <row r="1066" spans="3:25" s="72" customFormat="1">
      <c r="C1066" s="3">
        <f t="shared" si="56"/>
        <v>362.63721568728528</v>
      </c>
      <c r="D1066" s="3">
        <f t="shared" si="57"/>
        <v>350000</v>
      </c>
      <c r="E1066" s="91">
        <f t="shared" si="59"/>
        <v>2326.2086194087015</v>
      </c>
      <c r="F1066" s="3"/>
      <c r="G1066" s="93">
        <f t="shared" si="60"/>
        <v>2326.2086194087015</v>
      </c>
      <c r="H1066" s="92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2"/>
      <c r="X1066" s="2"/>
      <c r="Y1066" s="2"/>
    </row>
    <row r="1067" spans="3:25" s="72" customFormat="1">
      <c r="C1067" s="3">
        <f t="shared" si="56"/>
        <v>364.74957746866374</v>
      </c>
      <c r="D1067" s="3">
        <f t="shared" si="57"/>
        <v>350000</v>
      </c>
      <c r="E1067" s="91">
        <f t="shared" si="59"/>
        <v>2326.2086194087015</v>
      </c>
      <c r="F1067" s="3"/>
      <c r="G1067" s="93">
        <f t="shared" si="60"/>
        <v>2326.2086194087015</v>
      </c>
      <c r="H1067" s="92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2"/>
      <c r="X1067" s="2"/>
      <c r="Y1067" s="2"/>
    </row>
    <row r="1068" spans="3:25" s="72" customFormat="1">
      <c r="C1068" s="3">
        <f t="shared" si="56"/>
        <v>366.8742437574187</v>
      </c>
      <c r="D1068" s="3">
        <f t="shared" si="57"/>
        <v>350000</v>
      </c>
      <c r="E1068" s="91">
        <f t="shared" si="59"/>
        <v>2326.2086194087015</v>
      </c>
      <c r="F1068" s="3"/>
      <c r="G1068" s="93">
        <f t="shared" si="60"/>
        <v>2326.2086194087015</v>
      </c>
      <c r="H1068" s="92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2"/>
      <c r="X1068" s="2"/>
      <c r="Y1068" s="2"/>
    </row>
    <row r="1069" spans="3:25" s="72" customFormat="1">
      <c r="C1069" s="3">
        <f t="shared" si="56"/>
        <v>369.01128622730567</v>
      </c>
      <c r="D1069" s="3">
        <f t="shared" si="57"/>
        <v>350000</v>
      </c>
      <c r="E1069" s="91">
        <f t="shared" si="59"/>
        <v>2326.2086194087015</v>
      </c>
      <c r="F1069" s="3"/>
      <c r="G1069" s="93">
        <f t="shared" si="60"/>
        <v>2326.2086194087015</v>
      </c>
      <c r="H1069" s="74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2"/>
      <c r="X1069" s="2"/>
      <c r="Y1069" s="2"/>
    </row>
    <row r="1070" spans="3:25" s="72" customFormat="1">
      <c r="C1070" s="3">
        <f t="shared" si="56"/>
        <v>371.16077696957979</v>
      </c>
      <c r="D1070" s="3">
        <f t="shared" si="57"/>
        <v>350000</v>
      </c>
      <c r="E1070" s="91">
        <f t="shared" si="59"/>
        <v>2326.208619408701</v>
      </c>
      <c r="F1070" s="3"/>
      <c r="G1070" s="93">
        <f t="shared" si="60"/>
        <v>2326.2086194087015</v>
      </c>
      <c r="H1070" s="74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2"/>
      <c r="X1070" s="2"/>
      <c r="Y1070" s="2"/>
    </row>
    <row r="1071" spans="3:25" s="72" customFormat="1">
      <c r="C1071" s="3">
        <f t="shared" si="56"/>
        <v>373.32278849542752</v>
      </c>
      <c r="D1071" s="3">
        <f t="shared" si="57"/>
        <v>350000</v>
      </c>
      <c r="E1071" s="91">
        <f t="shared" si="59"/>
        <v>2326.2086194087015</v>
      </c>
      <c r="F1071" s="3"/>
      <c r="G1071" s="93">
        <f t="shared" si="60"/>
        <v>2326.208619408701</v>
      </c>
      <c r="H1071" s="74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2"/>
      <c r="X1071" s="2"/>
      <c r="Y1071" s="2"/>
    </row>
    <row r="1072" spans="3:25" s="72" customFormat="1">
      <c r="C1072" s="3">
        <f t="shared" si="56"/>
        <v>375.49739373841345</v>
      </c>
      <c r="D1072" s="3">
        <f t="shared" si="57"/>
        <v>350000</v>
      </c>
      <c r="E1072" s="91">
        <f t="shared" si="59"/>
        <v>2326.208619408701</v>
      </c>
      <c r="F1072" s="3"/>
      <c r="G1072" s="93">
        <f t="shared" si="60"/>
        <v>2326.2086194087015</v>
      </c>
      <c r="H1072" s="74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2"/>
      <c r="X1072" s="2"/>
      <c r="Y1072" s="2"/>
    </row>
    <row r="1073" spans="3:25" s="72" customFormat="1">
      <c r="C1073" s="3">
        <f t="shared" si="56"/>
        <v>377.68466605693965</v>
      </c>
      <c r="D1073" s="3">
        <f t="shared" si="57"/>
        <v>350000</v>
      </c>
      <c r="E1073" s="91">
        <f t="shared" si="59"/>
        <v>2326.208619408701</v>
      </c>
      <c r="F1073" s="3"/>
      <c r="G1073" s="93">
        <f t="shared" si="60"/>
        <v>2326.208619408701</v>
      </c>
      <c r="H1073" s="74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2"/>
      <c r="X1073" s="2"/>
      <c r="Y1073" s="2"/>
    </row>
    <row r="1074" spans="3:25" s="72" customFormat="1">
      <c r="C1074" s="3">
        <f t="shared" si="56"/>
        <v>379.8846792367213</v>
      </c>
      <c r="D1074" s="3">
        <f t="shared" si="57"/>
        <v>350000</v>
      </c>
      <c r="E1074" s="91">
        <f t="shared" si="59"/>
        <v>2326.208619408701</v>
      </c>
      <c r="F1074" s="3"/>
      <c r="G1074" s="93">
        <f t="shared" si="60"/>
        <v>2326.208619408701</v>
      </c>
      <c r="H1074" s="74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2"/>
      <c r="X1074" s="2"/>
      <c r="Y1074" s="2"/>
    </row>
    <row r="1075" spans="3:25" s="72" customFormat="1">
      <c r="C1075" s="3">
        <f t="shared" si="56"/>
        <v>382.09750749327526</v>
      </c>
      <c r="D1075" s="3">
        <f t="shared" si="57"/>
        <v>350000</v>
      </c>
      <c r="E1075" s="91">
        <f t="shared" si="59"/>
        <v>2326.208619408701</v>
      </c>
      <c r="F1075" s="3"/>
      <c r="G1075" s="93">
        <f t="shared" si="60"/>
        <v>2326.208619408701</v>
      </c>
      <c r="H1075" s="74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2"/>
      <c r="X1075" s="2"/>
      <c r="Y1075" s="2"/>
    </row>
    <row r="1076" spans="3:25" s="72" customFormat="1">
      <c r="C1076" s="3">
        <f t="shared" si="56"/>
        <v>384.32322547442357</v>
      </c>
      <c r="D1076" s="3">
        <f t="shared" si="57"/>
        <v>350000</v>
      </c>
      <c r="E1076" s="91">
        <f t="shared" si="59"/>
        <v>2326.2086194087015</v>
      </c>
      <c r="F1076" s="3"/>
      <c r="G1076" s="93">
        <f t="shared" si="60"/>
        <v>2326.208619408701</v>
      </c>
      <c r="H1076" s="74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2"/>
      <c r="X1076" s="2"/>
      <c r="Y1076" s="2"/>
    </row>
    <row r="1077" spans="3:25" s="72" customFormat="1">
      <c r="C1077" s="3">
        <f t="shared" si="56"/>
        <v>386.5619082628121</v>
      </c>
      <c r="D1077" s="3">
        <f t="shared" si="57"/>
        <v>350000</v>
      </c>
      <c r="E1077" s="91">
        <f t="shared" si="59"/>
        <v>2326.208619408701</v>
      </c>
      <c r="F1077" s="3"/>
      <c r="G1077" s="93">
        <f t="shared" si="60"/>
        <v>2326.2086194087015</v>
      </c>
      <c r="H1077" s="74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2"/>
      <c r="X1077" s="2"/>
      <c r="Y1077" s="2"/>
    </row>
    <row r="1078" spans="3:25" s="72" customFormat="1">
      <c r="C1078" s="3">
        <f t="shared" si="56"/>
        <v>388.81363137844295</v>
      </c>
      <c r="D1078" s="3">
        <f t="shared" si="57"/>
        <v>350000</v>
      </c>
      <c r="E1078" s="91">
        <f t="shared" si="59"/>
        <v>2326.208619408701</v>
      </c>
      <c r="F1078" s="3"/>
      <c r="G1078" s="93">
        <f t="shared" si="60"/>
        <v>2326.208619408701</v>
      </c>
      <c r="H1078" s="74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2"/>
      <c r="X1078" s="2"/>
      <c r="Y1078" s="2"/>
    </row>
    <row r="1079" spans="3:25" s="72" customFormat="1">
      <c r="C1079" s="3">
        <f t="shared" si="56"/>
        <v>391.07847078122234</v>
      </c>
      <c r="D1079" s="3">
        <f t="shared" si="57"/>
        <v>350000</v>
      </c>
      <c r="E1079" s="91">
        <f t="shared" si="59"/>
        <v>2326.2086194087015</v>
      </c>
      <c r="F1079" s="3"/>
      <c r="G1079" s="93">
        <f t="shared" si="60"/>
        <v>2326.208619408701</v>
      </c>
      <c r="H1079" s="74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2"/>
      <c r="X1079" s="2"/>
      <c r="Y1079" s="2"/>
    </row>
    <row r="1080" spans="3:25" s="72" customFormat="1">
      <c r="C1080" s="3">
        <f t="shared" si="56"/>
        <v>393.35650287352308</v>
      </c>
      <c r="D1080" s="3">
        <f t="shared" si="57"/>
        <v>350000</v>
      </c>
      <c r="E1080" s="91">
        <f t="shared" si="59"/>
        <v>2326.208619408701</v>
      </c>
      <c r="F1080" s="3"/>
      <c r="G1080" s="93">
        <f t="shared" si="60"/>
        <v>2326.2086194087015</v>
      </c>
      <c r="H1080" s="74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2"/>
      <c r="X1080" s="2"/>
      <c r="Y1080" s="2"/>
    </row>
    <row r="1081" spans="3:25" s="72" customFormat="1">
      <c r="C1081" s="3">
        <f t="shared" si="56"/>
        <v>395.64780450276123</v>
      </c>
      <c r="D1081" s="3">
        <f t="shared" si="57"/>
        <v>350000</v>
      </c>
      <c r="E1081" s="91">
        <f t="shared" si="59"/>
        <v>2326.2086194087015</v>
      </c>
      <c r="F1081" s="3"/>
      <c r="G1081" s="93">
        <f t="shared" si="60"/>
        <v>2326.208619408701</v>
      </c>
      <c r="H1081" s="74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2"/>
      <c r="X1081" s="2"/>
      <c r="Y1081" s="2"/>
    </row>
    <row r="1082" spans="3:25" s="72" customFormat="1">
      <c r="C1082" s="3">
        <f t="shared" si="56"/>
        <v>397.9524529639898</v>
      </c>
      <c r="D1082" s="3">
        <f t="shared" si="57"/>
        <v>350000</v>
      </c>
      <c r="E1082" s="91">
        <f t="shared" si="59"/>
        <v>2326.208619408701</v>
      </c>
      <c r="F1082" s="3"/>
      <c r="G1082" s="93">
        <f t="shared" si="60"/>
        <v>2326.2086194087015</v>
      </c>
      <c r="H1082" s="74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2"/>
      <c r="X1082" s="2"/>
      <c r="Y1082" s="2"/>
    </row>
    <row r="1083" spans="3:25" s="72" customFormat="1">
      <c r="C1083" s="3">
        <f t="shared" si="56"/>
        <v>400.27052600250516</v>
      </c>
      <c r="D1083" s="3">
        <f t="shared" si="57"/>
        <v>350000</v>
      </c>
      <c r="E1083" s="91">
        <f t="shared" si="59"/>
        <v>2326.208619408701</v>
      </c>
      <c r="F1083" s="3"/>
      <c r="G1083" s="93">
        <f t="shared" si="60"/>
        <v>2326.208619408701</v>
      </c>
      <c r="H1083" s="74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2"/>
      <c r="X1083" s="2"/>
      <c r="Y1083" s="2"/>
    </row>
    <row r="1084" spans="3:25" s="72" customFormat="1">
      <c r="C1084" s="3">
        <f t="shared" si="56"/>
        <v>402.60210181646971</v>
      </c>
      <c r="D1084" s="3">
        <f t="shared" si="57"/>
        <v>350000</v>
      </c>
      <c r="E1084" s="91">
        <f t="shared" si="59"/>
        <v>2326.208619408701</v>
      </c>
      <c r="F1084" s="3"/>
      <c r="G1084" s="93">
        <f t="shared" si="60"/>
        <v>2326.208619408701</v>
      </c>
      <c r="H1084" s="74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2"/>
      <c r="X1084" s="2"/>
      <c r="Y1084" s="2"/>
    </row>
    <row r="1085" spans="3:25" s="72" customFormat="1">
      <c r="C1085" s="3">
        <f t="shared" si="56"/>
        <v>404.94725905955056</v>
      </c>
      <c r="D1085" s="3">
        <f t="shared" si="57"/>
        <v>350000</v>
      </c>
      <c r="E1085" s="91">
        <f t="shared" si="59"/>
        <v>2326.208619408701</v>
      </c>
      <c r="F1085" s="3"/>
      <c r="G1085" s="93">
        <f t="shared" si="60"/>
        <v>2326.208619408701</v>
      </c>
      <c r="H1085" s="74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2"/>
      <c r="X1085" s="2"/>
      <c r="Y1085" s="2"/>
    </row>
    <row r="1086" spans="3:25" s="72" customFormat="1">
      <c r="C1086" s="3">
        <f t="shared" si="56"/>
        <v>407.3060768435725</v>
      </c>
      <c r="D1086" s="3">
        <f t="shared" si="57"/>
        <v>350000</v>
      </c>
      <c r="E1086" s="91">
        <f t="shared" si="59"/>
        <v>2326.208619408701</v>
      </c>
      <c r="F1086" s="3"/>
      <c r="G1086" s="93">
        <f t="shared" si="60"/>
        <v>2326.208619408701</v>
      </c>
      <c r="H1086" s="74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2"/>
      <c r="X1086" s="2"/>
      <c r="Y1086" s="2"/>
    </row>
    <row r="1087" spans="3:25" s="72" customFormat="1">
      <c r="C1087" s="3">
        <f t="shared" si="56"/>
        <v>409.67863474118633</v>
      </c>
      <c r="D1087" s="3">
        <f t="shared" si="57"/>
        <v>350000</v>
      </c>
      <c r="E1087" s="91">
        <f t="shared" si="59"/>
        <v>2326.208619408701</v>
      </c>
      <c r="F1087" s="3"/>
      <c r="G1087" s="93">
        <f t="shared" si="60"/>
        <v>2326.208619408701</v>
      </c>
      <c r="H1087" s="74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2"/>
      <c r="X1087" s="2"/>
      <c r="Y1087" s="2"/>
    </row>
    <row r="1088" spans="3:25" s="72" customFormat="1">
      <c r="C1088" s="3">
        <f t="shared" si="56"/>
        <v>412.06501278855382</v>
      </c>
      <c r="D1088" s="3">
        <f t="shared" si="57"/>
        <v>350000</v>
      </c>
      <c r="E1088" s="91">
        <f t="shared" si="59"/>
        <v>2326.2086194087015</v>
      </c>
      <c r="F1088" s="3"/>
      <c r="G1088" s="93">
        <f t="shared" si="60"/>
        <v>2326.208619408701</v>
      </c>
      <c r="H1088" s="74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2"/>
      <c r="X1088" s="2"/>
      <c r="Y1088" s="2"/>
    </row>
    <row r="1089" spans="3:25" s="72" customFormat="1">
      <c r="C1089" s="3">
        <f t="shared" si="56"/>
        <v>414.46529148804711</v>
      </c>
      <c r="D1089" s="3">
        <f t="shared" si="57"/>
        <v>350000</v>
      </c>
      <c r="E1089" s="91">
        <f t="shared" si="59"/>
        <v>2326.208619408701</v>
      </c>
      <c r="F1089" s="3"/>
      <c r="G1089" s="93">
        <f t="shared" si="60"/>
        <v>2326.2086194087015</v>
      </c>
      <c r="H1089" s="74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2"/>
      <c r="X1089" s="2"/>
      <c r="Y1089" s="2"/>
    </row>
    <row r="1090" spans="3:25" s="72" customFormat="1">
      <c r="C1090" s="3">
        <f t="shared" ref="C1090:C1153" si="61">IF($D$10=0,IF(B95&lt;=$G$9,IF(ISERR(PPMT($G$11/12,B95-$D$7+$F$1012,$D$7-$D$7+$F$1012,-D1089)),"",PPMT($G$11/12,B95-$D$7+$F$1012,$D$7-$D$7+$F$1012,-D1089)),IF(ISERR(PPMT($G$12/12,B95-$D$7+$F$1012,$D$7-$D$7+$F$1012,-D1089)),"",PPMT($G$12/12,B95-$D$7+$F$1012-$G$9,$D$7-$D$7+$F$1012-$G$9,-D1089))),IF($D$10&lt;=$G$9,IF(B95&lt;=$G$9,IF(ISERR(PPMT($G$11/12,B95-$D$7+$F$1012,$D$7-$D$7+$F$1012,-D1089)),"",PPMT($G$11/12,B95-$D$7+$F$1012,$D$7-$D$7+$F$1012,-D1089)),IF(ISERR(PPMT($G$12/12,B95-$D$7+$F$1012+$D$10-$G$9,$D$7-$D$7+$F$1012+$D$10-$G$9,-D1089)),"",PPMT($G$12/12,B95-$D$7+$F$1012+$D$10-$G$9,$D$7-$D$7+$F$1012+$D$10-$G$9,-D1089))),IF(B95&lt;=$G$9,IF(ISERR(PPMT($G$11/12,B95-$D$7+$F$1012,$D$7-$D$7+$F$1012,-D1089)),"",PPMT($G$11/12,B95-$D$7+$F$1012,$D$7-$D$7+$F$1012,-D1089)),IF(ISERR(PPMT($G$12/12,B95-$D$7+$F$1012,$D$7-$D$7+$F$1012,-D1089)),"",PPMT($G$12/12,B95-$D$7+$F$1012,$D$7-$D$7+$F$1012,-D1089)))))</f>
        <v>416.87955181096487</v>
      </c>
      <c r="D1090" s="3">
        <f t="shared" ref="D1090:D1153" si="62">IF(B95&lt;$D$7-$G$10,$F$30,$D$1021)</f>
        <v>350000</v>
      </c>
      <c r="E1090" s="91">
        <f t="shared" si="59"/>
        <v>2326.208619408701</v>
      </c>
      <c r="F1090" s="3"/>
      <c r="G1090" s="93">
        <f t="shared" si="60"/>
        <v>2326.208619408701</v>
      </c>
      <c r="H1090" s="74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2"/>
      <c r="X1090" s="2"/>
      <c r="Y1090" s="2"/>
    </row>
    <row r="1091" spans="3:25" s="72" customFormat="1">
      <c r="C1091" s="3">
        <f t="shared" si="61"/>
        <v>419.30787520026382</v>
      </c>
      <c r="D1091" s="3">
        <f t="shared" si="62"/>
        <v>350000</v>
      </c>
      <c r="E1091" s="91">
        <f t="shared" si="59"/>
        <v>2326.2086194087015</v>
      </c>
      <c r="F1091" s="3"/>
      <c r="G1091" s="93">
        <f t="shared" si="60"/>
        <v>2326.208619408701</v>
      </c>
      <c r="H1091" s="74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2"/>
      <c r="X1091" s="2"/>
      <c r="Y1091" s="2"/>
    </row>
    <row r="1092" spans="3:25" s="72" customFormat="1">
      <c r="C1092" s="3">
        <f t="shared" si="61"/>
        <v>421.75034357330537</v>
      </c>
      <c r="D1092" s="3">
        <f t="shared" si="62"/>
        <v>350000</v>
      </c>
      <c r="E1092" s="91">
        <f t="shared" si="59"/>
        <v>2326.208619408701</v>
      </c>
      <c r="F1092" s="3"/>
      <c r="G1092" s="93">
        <f t="shared" si="60"/>
        <v>2326.2086194087015</v>
      </c>
      <c r="H1092" s="74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2"/>
      <c r="X1092" s="2"/>
      <c r="Y1092" s="2"/>
    </row>
    <row r="1093" spans="3:25" s="72" customFormat="1">
      <c r="C1093" s="3">
        <f t="shared" si="61"/>
        <v>424.20703932461981</v>
      </c>
      <c r="D1093" s="3">
        <f t="shared" si="62"/>
        <v>350000</v>
      </c>
      <c r="E1093" s="91">
        <f t="shared" si="59"/>
        <v>2326.208619408701</v>
      </c>
      <c r="F1093" s="3"/>
      <c r="G1093" s="93">
        <f t="shared" si="60"/>
        <v>2326.208619408701</v>
      </c>
      <c r="H1093" s="74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2"/>
      <c r="X1093" s="2"/>
      <c r="Y1093" s="2"/>
    </row>
    <row r="1094" spans="3:25" s="72" customFormat="1">
      <c r="C1094" s="3">
        <f t="shared" si="61"/>
        <v>426.67804532868581</v>
      </c>
      <c r="D1094" s="3">
        <f t="shared" si="62"/>
        <v>350000</v>
      </c>
      <c r="E1094" s="91">
        <f t="shared" si="59"/>
        <v>2326.208619408701</v>
      </c>
      <c r="F1094" s="3"/>
      <c r="G1094" s="93">
        <f t="shared" si="60"/>
        <v>2326.208619408701</v>
      </c>
      <c r="H1094" s="74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2"/>
      <c r="X1094" s="2"/>
      <c r="Y1094" s="2"/>
    </row>
    <row r="1095" spans="3:25" s="72" customFormat="1">
      <c r="C1095" s="3">
        <f t="shared" si="61"/>
        <v>429.16344494272528</v>
      </c>
      <c r="D1095" s="3">
        <f t="shared" si="62"/>
        <v>350000</v>
      </c>
      <c r="E1095" s="91">
        <f t="shared" si="59"/>
        <v>2326.2086194087015</v>
      </c>
      <c r="F1095" s="3"/>
      <c r="G1095" s="93">
        <f t="shared" si="60"/>
        <v>2326.208619408701</v>
      </c>
      <c r="H1095" s="74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2"/>
      <c r="X1095" s="2"/>
      <c r="Y1095" s="2"/>
    </row>
    <row r="1096" spans="3:25" s="72" customFormat="1">
      <c r="C1096" s="3">
        <f t="shared" si="61"/>
        <v>431.66332200951683</v>
      </c>
      <c r="D1096" s="3">
        <f t="shared" si="62"/>
        <v>350000</v>
      </c>
      <c r="E1096" s="91">
        <f t="shared" si="59"/>
        <v>2326.208619408701</v>
      </c>
      <c r="F1096" s="3"/>
      <c r="G1096" s="93">
        <f t="shared" si="60"/>
        <v>2326.2086194087015</v>
      </c>
      <c r="H1096" s="74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2"/>
      <c r="X1096" s="2"/>
      <c r="Y1096" s="2"/>
    </row>
    <row r="1097" spans="3:25" s="72" customFormat="1">
      <c r="C1097" s="3">
        <f t="shared" si="61"/>
        <v>434.17776086022212</v>
      </c>
      <c r="D1097" s="3">
        <f t="shared" si="62"/>
        <v>350000</v>
      </c>
      <c r="E1097" s="91">
        <f t="shared" ref="E1097:E1160" si="63">IF(E95="","",(E95+IF(G95="",0,G95))/POWER($D$26+1,B95/12))</f>
        <v>2326.2086194087015</v>
      </c>
      <c r="F1097" s="3"/>
      <c r="G1097" s="93">
        <f t="shared" si="60"/>
        <v>2326.208619408701</v>
      </c>
      <c r="H1097" s="74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2"/>
      <c r="X1097" s="2"/>
      <c r="Y1097" s="2"/>
    </row>
    <row r="1098" spans="3:25" s="72" customFormat="1">
      <c r="C1098" s="3">
        <f t="shared" si="61"/>
        <v>436.70684631723287</v>
      </c>
      <c r="D1098" s="3">
        <f t="shared" si="62"/>
        <v>350000</v>
      </c>
      <c r="E1098" s="91">
        <f t="shared" si="63"/>
        <v>2326.208619408701</v>
      </c>
      <c r="F1098" s="3"/>
      <c r="G1098" s="93">
        <f t="shared" ref="G1098:G1161" si="64">IF(E95="","",(E95+IF(G95="",0,G95)))</f>
        <v>2326.2086194087015</v>
      </c>
      <c r="H1098" s="74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2"/>
      <c r="X1098" s="2"/>
      <c r="Y1098" s="2"/>
    </row>
    <row r="1099" spans="3:25" s="72" customFormat="1">
      <c r="C1099" s="3">
        <f t="shared" si="61"/>
        <v>439.25066369703086</v>
      </c>
      <c r="D1099" s="3">
        <f t="shared" si="62"/>
        <v>350000</v>
      </c>
      <c r="E1099" s="91">
        <f t="shared" si="63"/>
        <v>2326.2086194087015</v>
      </c>
      <c r="F1099" s="3"/>
      <c r="G1099" s="93">
        <f t="shared" si="64"/>
        <v>2326.208619408701</v>
      </c>
      <c r="H1099" s="74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2"/>
      <c r="X1099" s="2"/>
      <c r="Y1099" s="2"/>
    </row>
    <row r="1100" spans="3:25" s="72" customFormat="1">
      <c r="C1100" s="3">
        <f t="shared" si="61"/>
        <v>441.80929881306599</v>
      </c>
      <c r="D1100" s="3">
        <f t="shared" si="62"/>
        <v>350000</v>
      </c>
      <c r="E1100" s="91">
        <f t="shared" si="63"/>
        <v>2326.208619408701</v>
      </c>
      <c r="F1100" s="3"/>
      <c r="G1100" s="93">
        <f t="shared" si="64"/>
        <v>2326.2086194087015</v>
      </c>
      <c r="H1100" s="74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2"/>
      <c r="X1100" s="2"/>
      <c r="Y1100" s="2"/>
    </row>
    <row r="1101" spans="3:25" s="72" customFormat="1">
      <c r="C1101" s="3">
        <f t="shared" si="61"/>
        <v>444.38283797865211</v>
      </c>
      <c r="D1101" s="3">
        <f t="shared" si="62"/>
        <v>350000</v>
      </c>
      <c r="E1101" s="91">
        <f t="shared" si="63"/>
        <v>2326.2086194087015</v>
      </c>
      <c r="F1101" s="3"/>
      <c r="G1101" s="93">
        <f t="shared" si="64"/>
        <v>2326.208619408701</v>
      </c>
      <c r="H1101" s="74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2"/>
      <c r="X1101" s="2"/>
      <c r="Y1101" s="2"/>
    </row>
    <row r="1102" spans="3:25" s="72" customFormat="1">
      <c r="C1102" s="3">
        <f t="shared" si="61"/>
        <v>446.97136800987784</v>
      </c>
      <c r="D1102" s="3">
        <f t="shared" si="62"/>
        <v>350000</v>
      </c>
      <c r="E1102" s="91">
        <f t="shared" si="63"/>
        <v>2326.208619408701</v>
      </c>
      <c r="F1102" s="3"/>
      <c r="G1102" s="93">
        <f t="shared" si="64"/>
        <v>2326.2086194087015</v>
      </c>
      <c r="H1102" s="74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2"/>
      <c r="X1102" s="2"/>
      <c r="Y1102" s="2"/>
    </row>
    <row r="1103" spans="3:25" s="72" customFormat="1">
      <c r="C1103" s="3">
        <f t="shared" si="61"/>
        <v>449.57497622853532</v>
      </c>
      <c r="D1103" s="3">
        <f t="shared" si="62"/>
        <v>350000</v>
      </c>
      <c r="E1103" s="91">
        <f t="shared" si="63"/>
        <v>2326.208619408701</v>
      </c>
      <c r="F1103" s="3"/>
      <c r="G1103" s="93">
        <f t="shared" si="64"/>
        <v>2326.208619408701</v>
      </c>
      <c r="H1103" s="74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2"/>
      <c r="X1103" s="2"/>
      <c r="Y1103" s="2"/>
    </row>
    <row r="1104" spans="3:25" s="72" customFormat="1">
      <c r="C1104" s="3">
        <f t="shared" si="61"/>
        <v>452.1937504650665</v>
      </c>
      <c r="D1104" s="3">
        <f t="shared" si="62"/>
        <v>350000</v>
      </c>
      <c r="E1104" s="91">
        <f t="shared" si="63"/>
        <v>2326.208619408701</v>
      </c>
      <c r="F1104" s="3"/>
      <c r="G1104" s="93">
        <f t="shared" si="64"/>
        <v>2326.208619408701</v>
      </c>
      <c r="H1104" s="74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2"/>
      <c r="X1104" s="2"/>
      <c r="Y1104" s="2"/>
    </row>
    <row r="1105" spans="3:25" s="72" customFormat="1">
      <c r="C1105" s="3">
        <f t="shared" si="61"/>
        <v>454.82777906152563</v>
      </c>
      <c r="D1105" s="3">
        <f t="shared" si="62"/>
        <v>350000</v>
      </c>
      <c r="E1105" s="91">
        <f t="shared" si="63"/>
        <v>2326.208619408701</v>
      </c>
      <c r="F1105" s="3"/>
      <c r="G1105" s="93">
        <f t="shared" si="64"/>
        <v>2326.208619408701</v>
      </c>
      <c r="H1105" s="74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2"/>
      <c r="X1105" s="2"/>
      <c r="Y1105" s="2"/>
    </row>
    <row r="1106" spans="3:25" s="72" customFormat="1">
      <c r="C1106" s="3">
        <f t="shared" si="61"/>
        <v>457.4771508745589</v>
      </c>
      <c r="D1106" s="3">
        <f t="shared" si="62"/>
        <v>350000</v>
      </c>
      <c r="E1106" s="91">
        <f t="shared" si="63"/>
        <v>2326.2086194087015</v>
      </c>
      <c r="F1106" s="3"/>
      <c r="G1106" s="93">
        <f t="shared" si="64"/>
        <v>2326.208619408701</v>
      </c>
      <c r="H1106" s="74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2"/>
      <c r="X1106" s="2"/>
      <c r="Y1106" s="2"/>
    </row>
    <row r="1107" spans="3:25" s="72" customFormat="1">
      <c r="C1107" s="3">
        <f t="shared" si="61"/>
        <v>460.14195527840332</v>
      </c>
      <c r="D1107" s="3">
        <f t="shared" si="62"/>
        <v>350000</v>
      </c>
      <c r="E1107" s="91">
        <f t="shared" si="63"/>
        <v>2326.208619408701</v>
      </c>
      <c r="F1107" s="3"/>
      <c r="G1107" s="93">
        <f t="shared" si="64"/>
        <v>2326.2086194087015</v>
      </c>
      <c r="H1107" s="74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2"/>
      <c r="X1107" s="2"/>
      <c r="Y1107" s="2"/>
    </row>
    <row r="1108" spans="3:25" s="72" customFormat="1">
      <c r="C1108" s="3">
        <f t="shared" si="61"/>
        <v>462.82228216789997</v>
      </c>
      <c r="D1108" s="3">
        <f t="shared" si="62"/>
        <v>350000</v>
      </c>
      <c r="E1108" s="91">
        <f t="shared" si="63"/>
        <v>2326.208619408701</v>
      </c>
      <c r="F1108" s="3"/>
      <c r="G1108" s="93">
        <f t="shared" si="64"/>
        <v>2326.208619408701</v>
      </c>
      <c r="H1108" s="74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2"/>
      <c r="X1108" s="2"/>
      <c r="Y1108" s="2"/>
    </row>
    <row r="1109" spans="3:25" s="72" customFormat="1">
      <c r="C1109" s="3">
        <f t="shared" si="61"/>
        <v>465.51822196152796</v>
      </c>
      <c r="D1109" s="3">
        <f t="shared" si="62"/>
        <v>350000</v>
      </c>
      <c r="E1109" s="91">
        <f t="shared" si="63"/>
        <v>2326.2086194087015</v>
      </c>
      <c r="F1109" s="3"/>
      <c r="G1109" s="93">
        <f t="shared" si="64"/>
        <v>2326.208619408701</v>
      </c>
      <c r="H1109" s="74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2"/>
      <c r="X1109" s="2"/>
      <c r="Y1109" s="2"/>
    </row>
    <row r="1110" spans="3:25" s="72" customFormat="1">
      <c r="C1110" s="3">
        <f t="shared" si="61"/>
        <v>468.22986560445395</v>
      </c>
      <c r="D1110" s="3">
        <f t="shared" si="62"/>
        <v>350000</v>
      </c>
      <c r="E1110" s="91">
        <f t="shared" si="63"/>
        <v>2326.208619408701</v>
      </c>
      <c r="F1110" s="3"/>
      <c r="G1110" s="93">
        <f t="shared" si="64"/>
        <v>2326.2086194087015</v>
      </c>
      <c r="H1110" s="74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2"/>
      <c r="X1110" s="2"/>
      <c r="Y1110" s="2"/>
    </row>
    <row r="1111" spans="3:25" s="72" customFormat="1">
      <c r="C1111" s="3">
        <f t="shared" si="61"/>
        <v>470.95730457159976</v>
      </c>
      <c r="D1111" s="3">
        <f t="shared" si="62"/>
        <v>350000</v>
      </c>
      <c r="E1111" s="91">
        <f t="shared" si="63"/>
        <v>2326.208619408701</v>
      </c>
      <c r="F1111" s="3"/>
      <c r="G1111" s="93">
        <f t="shared" si="64"/>
        <v>2326.208619408701</v>
      </c>
      <c r="H1111" s="74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2"/>
      <c r="X1111" s="2"/>
      <c r="Y1111" s="2"/>
    </row>
    <row r="1112" spans="3:25" s="72" customFormat="1">
      <c r="C1112" s="3">
        <f t="shared" si="61"/>
        <v>473.7006308707293</v>
      </c>
      <c r="D1112" s="3">
        <f t="shared" si="62"/>
        <v>350000</v>
      </c>
      <c r="E1112" s="91">
        <f t="shared" si="63"/>
        <v>2326.208619408701</v>
      </c>
      <c r="F1112" s="3"/>
      <c r="G1112" s="93">
        <f t="shared" si="64"/>
        <v>2326.208619408701</v>
      </c>
      <c r="H1112" s="74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2"/>
      <c r="X1112" s="2"/>
      <c r="Y1112" s="2"/>
    </row>
    <row r="1113" spans="3:25" s="72" customFormat="1">
      <c r="C1113" s="3">
        <f t="shared" si="61"/>
        <v>476.45993704555144</v>
      </c>
      <c r="D1113" s="3">
        <f t="shared" si="62"/>
        <v>350000</v>
      </c>
      <c r="E1113" s="91">
        <f t="shared" si="63"/>
        <v>2326.208619408701</v>
      </c>
      <c r="F1113" s="3"/>
      <c r="G1113" s="93">
        <f t="shared" si="64"/>
        <v>2326.208619408701</v>
      </c>
      <c r="H1113" s="74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2"/>
      <c r="X1113" s="2"/>
      <c r="Y1113" s="2"/>
    </row>
    <row r="1114" spans="3:25" s="72" customFormat="1">
      <c r="C1114" s="3">
        <f t="shared" si="61"/>
        <v>479.23531617884169</v>
      </c>
      <c r="D1114" s="3">
        <f t="shared" si="62"/>
        <v>350000</v>
      </c>
      <c r="E1114" s="91">
        <f t="shared" si="63"/>
        <v>2326.2086194087015</v>
      </c>
      <c r="F1114" s="3"/>
      <c r="G1114" s="93">
        <f t="shared" si="64"/>
        <v>2326.208619408701</v>
      </c>
      <c r="H1114" s="74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2"/>
      <c r="X1114" s="2"/>
      <c r="Y1114" s="2"/>
    </row>
    <row r="1115" spans="3:25" s="72" customFormat="1">
      <c r="C1115" s="3">
        <f t="shared" si="61"/>
        <v>482.02686189558341</v>
      </c>
      <c r="D1115" s="3">
        <f t="shared" si="62"/>
        <v>350000</v>
      </c>
      <c r="E1115" s="91">
        <f t="shared" si="63"/>
        <v>2326.208619408701</v>
      </c>
      <c r="F1115" s="3"/>
      <c r="G1115" s="93">
        <f t="shared" si="64"/>
        <v>2326.2086194087015</v>
      </c>
      <c r="H1115" s="74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2"/>
      <c r="X1115" s="2"/>
      <c r="Y1115" s="2"/>
    </row>
    <row r="1116" spans="3:25" s="72" customFormat="1">
      <c r="C1116" s="3">
        <f t="shared" si="61"/>
        <v>484.83466836612524</v>
      </c>
      <c r="D1116" s="3">
        <f t="shared" si="62"/>
        <v>350000</v>
      </c>
      <c r="E1116" s="91">
        <f t="shared" si="63"/>
        <v>2326.208619408701</v>
      </c>
      <c r="F1116" s="3"/>
      <c r="G1116" s="93">
        <f t="shared" si="64"/>
        <v>2326.208619408701</v>
      </c>
      <c r="H1116" s="74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2"/>
      <c r="X1116" s="2"/>
      <c r="Y1116" s="2"/>
    </row>
    <row r="1117" spans="3:25" s="72" customFormat="1">
      <c r="C1117" s="3">
        <f t="shared" si="61"/>
        <v>487.65883030935788</v>
      </c>
      <c r="D1117" s="3">
        <f t="shared" si="62"/>
        <v>350000</v>
      </c>
      <c r="E1117" s="91">
        <f t="shared" si="63"/>
        <v>2326.208619408701</v>
      </c>
      <c r="F1117" s="3"/>
      <c r="G1117" s="93">
        <f t="shared" si="64"/>
        <v>2326.208619408701</v>
      </c>
      <c r="H1117" s="74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2"/>
      <c r="X1117" s="2"/>
      <c r="Y1117" s="2"/>
    </row>
    <row r="1118" spans="3:25" s="72" customFormat="1">
      <c r="C1118" s="3">
        <f t="shared" si="61"/>
        <v>490.49944299590999</v>
      </c>
      <c r="D1118" s="3">
        <f t="shared" si="62"/>
        <v>350000</v>
      </c>
      <c r="E1118" s="91">
        <f t="shared" si="63"/>
        <v>2326.208619408701</v>
      </c>
      <c r="F1118" s="3"/>
      <c r="G1118" s="93">
        <f t="shared" si="64"/>
        <v>2326.208619408701</v>
      </c>
      <c r="H1118" s="74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2"/>
      <c r="X1118" s="2"/>
      <c r="Y1118" s="2"/>
    </row>
    <row r="1119" spans="3:25" s="72" customFormat="1">
      <c r="C1119" s="3">
        <f t="shared" si="61"/>
        <v>493.35660225136115</v>
      </c>
      <c r="D1119" s="3">
        <f t="shared" si="62"/>
        <v>350000</v>
      </c>
      <c r="E1119" s="91">
        <f t="shared" si="63"/>
        <v>2326.208619408701</v>
      </c>
      <c r="F1119" s="3"/>
      <c r="G1119" s="93">
        <f t="shared" si="64"/>
        <v>2326.208619408701</v>
      </c>
      <c r="H1119" s="74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2"/>
      <c r="X1119" s="2"/>
      <c r="Y1119" s="2"/>
    </row>
    <row r="1120" spans="3:25" s="72" customFormat="1">
      <c r="C1120" s="3">
        <f t="shared" si="61"/>
        <v>496.23040445947527</v>
      </c>
      <c r="D1120" s="3">
        <f t="shared" si="62"/>
        <v>350000</v>
      </c>
      <c r="E1120" s="91">
        <f t="shared" si="63"/>
        <v>2326.208619408701</v>
      </c>
      <c r="F1120" s="3"/>
      <c r="G1120" s="93">
        <f t="shared" si="64"/>
        <v>2326.208619408701</v>
      </c>
      <c r="H1120" s="74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2"/>
      <c r="X1120" s="2"/>
      <c r="Y1120" s="2"/>
    </row>
    <row r="1121" spans="3:25" s="72" customFormat="1">
      <c r="C1121" s="3">
        <f t="shared" si="61"/>
        <v>499.12094656545173</v>
      </c>
      <c r="D1121" s="3">
        <f t="shared" si="62"/>
        <v>350000</v>
      </c>
      <c r="E1121" s="91">
        <f t="shared" si="63"/>
        <v>2326.2086194087015</v>
      </c>
      <c r="F1121" s="3"/>
      <c r="G1121" s="93">
        <f t="shared" si="64"/>
        <v>2326.208619408701</v>
      </c>
      <c r="H1121" s="74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2"/>
      <c r="X1121" s="2"/>
      <c r="Y1121" s="2"/>
    </row>
    <row r="1122" spans="3:25" s="72" customFormat="1">
      <c r="C1122" s="3">
        <f t="shared" si="61"/>
        <v>502.02832607919549</v>
      </c>
      <c r="D1122" s="3">
        <f t="shared" si="62"/>
        <v>350000</v>
      </c>
      <c r="E1122" s="91">
        <f t="shared" si="63"/>
        <v>2326.2086194087015</v>
      </c>
      <c r="F1122" s="3"/>
      <c r="G1122" s="93">
        <f t="shared" si="64"/>
        <v>2326.2086194087015</v>
      </c>
      <c r="H1122" s="74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2"/>
      <c r="X1122" s="2"/>
      <c r="Y1122" s="2"/>
    </row>
    <row r="1123" spans="3:25" s="72" customFormat="1">
      <c r="C1123" s="3">
        <f t="shared" si="61"/>
        <v>504.95264107860669</v>
      </c>
      <c r="D1123" s="3">
        <f t="shared" si="62"/>
        <v>350000</v>
      </c>
      <c r="E1123" s="91">
        <f t="shared" si="63"/>
        <v>2326.208619408701</v>
      </c>
      <c r="F1123" s="3"/>
      <c r="G1123" s="93">
        <f t="shared" si="64"/>
        <v>2326.2086194087015</v>
      </c>
      <c r="H1123" s="74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2"/>
      <c r="X1123" s="2"/>
      <c r="Y1123" s="2"/>
    </row>
    <row r="1124" spans="3:25" s="72" customFormat="1">
      <c r="C1124" s="3">
        <f t="shared" si="61"/>
        <v>507.89399021288978</v>
      </c>
      <c r="D1124" s="3">
        <f t="shared" si="62"/>
        <v>350000</v>
      </c>
      <c r="E1124" s="91">
        <f t="shared" si="63"/>
        <v>2326.208619408701</v>
      </c>
      <c r="F1124" s="3"/>
      <c r="G1124" s="93">
        <f t="shared" si="64"/>
        <v>2326.208619408701</v>
      </c>
      <c r="H1124" s="74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2"/>
      <c r="X1124" s="2"/>
      <c r="Y1124" s="2"/>
    </row>
    <row r="1125" spans="3:25" s="72" customFormat="1">
      <c r="C1125" s="3">
        <f t="shared" si="61"/>
        <v>510.85247270587973</v>
      </c>
      <c r="D1125" s="3">
        <f t="shared" si="62"/>
        <v>350000</v>
      </c>
      <c r="E1125" s="91">
        <f t="shared" si="63"/>
        <v>2326.208619408701</v>
      </c>
      <c r="F1125" s="3"/>
      <c r="G1125" s="93">
        <f t="shared" si="64"/>
        <v>2326.208619408701</v>
      </c>
      <c r="H1125" s="74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2"/>
      <c r="X1125" s="2"/>
      <c r="Y1125" s="2"/>
    </row>
    <row r="1126" spans="3:25" s="72" customFormat="1">
      <c r="C1126" s="3">
        <f t="shared" si="61"/>
        <v>513.82818835939156</v>
      </c>
      <c r="D1126" s="3">
        <f t="shared" si="62"/>
        <v>350000</v>
      </c>
      <c r="E1126" s="91">
        <f t="shared" si="63"/>
        <v>2326.2086194087015</v>
      </c>
      <c r="F1126" s="3"/>
      <c r="G1126" s="93">
        <f t="shared" si="64"/>
        <v>2326.208619408701</v>
      </c>
      <c r="H1126" s="74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2"/>
      <c r="X1126" s="2"/>
      <c r="Y1126" s="2"/>
    </row>
    <row r="1127" spans="3:25" s="72" customFormat="1">
      <c r="C1127" s="3">
        <f t="shared" si="61"/>
        <v>516.82123755658495</v>
      </c>
      <c r="D1127" s="3">
        <f t="shared" si="62"/>
        <v>350000</v>
      </c>
      <c r="E1127" s="91">
        <f t="shared" si="63"/>
        <v>2326.2086194087015</v>
      </c>
      <c r="F1127" s="3"/>
      <c r="G1127" s="93">
        <f t="shared" si="64"/>
        <v>2326.2086194087015</v>
      </c>
      <c r="H1127" s="74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2"/>
      <c r="X1127" s="2"/>
      <c r="Y1127" s="2"/>
    </row>
    <row r="1128" spans="3:25" s="72" customFormat="1">
      <c r="C1128" s="3">
        <f t="shared" si="61"/>
        <v>519.83172126535214</v>
      </c>
      <c r="D1128" s="3">
        <f t="shared" si="62"/>
        <v>350000</v>
      </c>
      <c r="E1128" s="91">
        <f t="shared" si="63"/>
        <v>2326.208619408701</v>
      </c>
      <c r="F1128" s="3"/>
      <c r="G1128" s="93">
        <f t="shared" si="64"/>
        <v>2326.2086194087015</v>
      </c>
      <c r="H1128" s="74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2"/>
      <c r="X1128" s="2"/>
      <c r="Y1128" s="2"/>
    </row>
    <row r="1129" spans="3:25" s="72" customFormat="1">
      <c r="C1129" s="3">
        <f t="shared" si="61"/>
        <v>522.85974104172283</v>
      </c>
      <c r="D1129" s="3">
        <f t="shared" si="62"/>
        <v>350000</v>
      </c>
      <c r="E1129" s="91">
        <f t="shared" si="63"/>
        <v>2326.2086194087015</v>
      </c>
      <c r="F1129" s="3"/>
      <c r="G1129" s="93">
        <f t="shared" si="64"/>
        <v>2326.208619408701</v>
      </c>
      <c r="H1129" s="74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2"/>
      <c r="X1129" s="2"/>
      <c r="Y1129" s="2"/>
    </row>
    <row r="1130" spans="3:25" s="72" customFormat="1">
      <c r="C1130" s="3">
        <f t="shared" si="61"/>
        <v>525.90539903329079</v>
      </c>
      <c r="D1130" s="3">
        <f t="shared" si="62"/>
        <v>350000</v>
      </c>
      <c r="E1130" s="91">
        <f t="shared" si="63"/>
        <v>2326.208619408701</v>
      </c>
      <c r="F1130" s="3"/>
      <c r="G1130" s="93">
        <f t="shared" si="64"/>
        <v>2326.2086194087015</v>
      </c>
      <c r="H1130" s="74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2"/>
      <c r="X1130" s="2"/>
      <c r="Y1130" s="2"/>
    </row>
    <row r="1131" spans="3:25" s="72" customFormat="1">
      <c r="C1131" s="3">
        <f t="shared" si="61"/>
        <v>528.96879798265968</v>
      </c>
      <c r="D1131" s="3">
        <f t="shared" si="62"/>
        <v>350000</v>
      </c>
      <c r="E1131" s="91">
        <f t="shared" si="63"/>
        <v>2326.208619408701</v>
      </c>
      <c r="F1131" s="3"/>
      <c r="G1131" s="93">
        <f t="shared" si="64"/>
        <v>2326.208619408701</v>
      </c>
      <c r="H1131" s="74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2"/>
      <c r="X1131" s="2"/>
      <c r="Y1131" s="2"/>
    </row>
    <row r="1132" spans="3:25" s="72" customFormat="1">
      <c r="C1132" s="3">
        <f t="shared" si="61"/>
        <v>532.05004123090873</v>
      </c>
      <c r="D1132" s="3">
        <f t="shared" si="62"/>
        <v>350000</v>
      </c>
      <c r="E1132" s="91">
        <f t="shared" si="63"/>
        <v>2326.2086194087015</v>
      </c>
      <c r="F1132" s="3"/>
      <c r="G1132" s="93">
        <f t="shared" si="64"/>
        <v>2326.208619408701</v>
      </c>
      <c r="H1132" s="74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2"/>
      <c r="X1132" s="2"/>
      <c r="Y1132" s="2"/>
    </row>
    <row r="1133" spans="3:25" s="72" customFormat="1">
      <c r="C1133" s="3">
        <f t="shared" si="61"/>
        <v>535.14923272107876</v>
      </c>
      <c r="D1133" s="3">
        <f t="shared" si="62"/>
        <v>350000</v>
      </c>
      <c r="E1133" s="91">
        <f t="shared" si="63"/>
        <v>2326.208619408701</v>
      </c>
      <c r="F1133" s="3"/>
      <c r="G1133" s="93">
        <f t="shared" si="64"/>
        <v>2326.2086194087015</v>
      </c>
      <c r="H1133" s="74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2"/>
      <c r="X1133" s="2"/>
      <c r="Y1133" s="2"/>
    </row>
    <row r="1134" spans="3:25" s="72" customFormat="1">
      <c r="C1134" s="3">
        <f t="shared" si="61"/>
        <v>538.26647700167905</v>
      </c>
      <c r="D1134" s="3">
        <f t="shared" si="62"/>
        <v>350000</v>
      </c>
      <c r="E1134" s="91">
        <f t="shared" si="63"/>
        <v>2326.2086194087015</v>
      </c>
      <c r="F1134" s="3"/>
      <c r="G1134" s="93">
        <f t="shared" si="64"/>
        <v>2326.208619408701</v>
      </c>
      <c r="H1134" s="74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2"/>
      <c r="X1134" s="2"/>
      <c r="Y1134" s="2"/>
    </row>
    <row r="1135" spans="3:25" s="72" customFormat="1">
      <c r="C1135" s="3">
        <f t="shared" si="61"/>
        <v>541.40187923021381</v>
      </c>
      <c r="D1135" s="3">
        <f t="shared" si="62"/>
        <v>350000</v>
      </c>
      <c r="E1135" s="91">
        <f t="shared" si="63"/>
        <v>2326.2086194087015</v>
      </c>
      <c r="F1135" s="3"/>
      <c r="G1135" s="93">
        <f t="shared" si="64"/>
        <v>2326.2086194087015</v>
      </c>
      <c r="H1135" s="74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2"/>
      <c r="X1135" s="2"/>
      <c r="Y1135" s="2"/>
    </row>
    <row r="1136" spans="3:25" s="72" customFormat="1">
      <c r="C1136" s="3">
        <f t="shared" si="61"/>
        <v>544.55554517672977</v>
      </c>
      <c r="D1136" s="3">
        <f t="shared" si="62"/>
        <v>350000</v>
      </c>
      <c r="E1136" s="91">
        <f t="shared" si="63"/>
        <v>2326.2086194087015</v>
      </c>
      <c r="F1136" s="3"/>
      <c r="G1136" s="93">
        <f t="shared" si="64"/>
        <v>2326.2086194087015</v>
      </c>
      <c r="H1136" s="74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2"/>
      <c r="X1136" s="2"/>
      <c r="Y1136" s="2"/>
    </row>
    <row r="1137" spans="3:25" s="72" customFormat="1">
      <c r="C1137" s="3">
        <f t="shared" si="61"/>
        <v>547.72758122738435</v>
      </c>
      <c r="D1137" s="3">
        <f t="shared" si="62"/>
        <v>350000</v>
      </c>
      <c r="E1137" s="91">
        <f t="shared" si="63"/>
        <v>2326.208619408701</v>
      </c>
      <c r="F1137" s="3"/>
      <c r="G1137" s="93">
        <f t="shared" si="64"/>
        <v>2326.2086194087015</v>
      </c>
      <c r="H1137" s="74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2"/>
      <c r="X1137" s="2"/>
      <c r="Y1137" s="2"/>
    </row>
    <row r="1138" spans="3:25" s="72" customFormat="1">
      <c r="C1138" s="3">
        <f t="shared" si="61"/>
        <v>550.91809438803386</v>
      </c>
      <c r="D1138" s="3">
        <f t="shared" si="62"/>
        <v>350000</v>
      </c>
      <c r="E1138" s="91">
        <f t="shared" si="63"/>
        <v>2326.2086194087015</v>
      </c>
      <c r="F1138" s="3"/>
      <c r="G1138" s="93">
        <f t="shared" si="64"/>
        <v>2326.208619408701</v>
      </c>
      <c r="H1138" s="74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2"/>
      <c r="X1138" s="2"/>
      <c r="Y1138" s="2"/>
    </row>
    <row r="1139" spans="3:25" s="72" customFormat="1">
      <c r="C1139" s="3">
        <f t="shared" si="61"/>
        <v>554.12719228784408</v>
      </c>
      <c r="D1139" s="3">
        <f t="shared" si="62"/>
        <v>350000</v>
      </c>
      <c r="E1139" s="91">
        <f t="shared" si="63"/>
        <v>2326.208619408701</v>
      </c>
      <c r="F1139" s="3"/>
      <c r="G1139" s="93">
        <f t="shared" si="64"/>
        <v>2326.2086194087015</v>
      </c>
      <c r="H1139" s="74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2"/>
      <c r="X1139" s="2"/>
      <c r="Y1139" s="2"/>
    </row>
    <row r="1140" spans="3:25" s="72" customFormat="1">
      <c r="C1140" s="3">
        <f t="shared" si="61"/>
        <v>557.35498318292082</v>
      </c>
      <c r="D1140" s="3">
        <f t="shared" si="62"/>
        <v>350000</v>
      </c>
      <c r="E1140" s="91">
        <f t="shared" si="63"/>
        <v>2326.2086194087015</v>
      </c>
      <c r="F1140" s="3"/>
      <c r="G1140" s="93">
        <f t="shared" si="64"/>
        <v>2326.208619408701</v>
      </c>
      <c r="H1140" s="74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2"/>
      <c r="X1140" s="2"/>
      <c r="Y1140" s="2"/>
    </row>
    <row r="1141" spans="3:25" s="72" customFormat="1">
      <c r="C1141" s="3">
        <f t="shared" si="61"/>
        <v>560.60157595996122</v>
      </c>
      <c r="D1141" s="3">
        <f t="shared" si="62"/>
        <v>350000</v>
      </c>
      <c r="E1141" s="91">
        <f t="shared" si="63"/>
        <v>2326.2086194087015</v>
      </c>
      <c r="F1141" s="3"/>
      <c r="G1141" s="93">
        <f t="shared" si="64"/>
        <v>2326.2086194087015</v>
      </c>
      <c r="H1141" s="74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2"/>
      <c r="X1141" s="2"/>
      <c r="Y1141" s="2"/>
    </row>
    <row r="1142" spans="3:25" s="72" customFormat="1">
      <c r="C1142" s="3">
        <f t="shared" si="61"/>
        <v>563.86708013992791</v>
      </c>
      <c r="D1142" s="3">
        <f t="shared" si="62"/>
        <v>350000</v>
      </c>
      <c r="E1142" s="91">
        <f t="shared" si="63"/>
        <v>2326.208619408701</v>
      </c>
      <c r="F1142" s="3"/>
      <c r="G1142" s="93">
        <f t="shared" si="64"/>
        <v>2326.2086194087015</v>
      </c>
      <c r="H1142" s="74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2"/>
      <c r="X1142" s="2"/>
      <c r="Y1142" s="2"/>
    </row>
    <row r="1143" spans="3:25" s="72" customFormat="1">
      <c r="C1143" s="3">
        <f t="shared" si="61"/>
        <v>567.15160588174319</v>
      </c>
      <c r="D1143" s="3">
        <f t="shared" si="62"/>
        <v>350000</v>
      </c>
      <c r="E1143" s="91">
        <f t="shared" si="63"/>
        <v>2326.2086194087015</v>
      </c>
      <c r="F1143" s="3"/>
      <c r="G1143" s="93">
        <f t="shared" si="64"/>
        <v>2326.208619408701</v>
      </c>
      <c r="H1143" s="74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2"/>
      <c r="X1143" s="2"/>
      <c r="Y1143" s="2"/>
    </row>
    <row r="1144" spans="3:25" s="72" customFormat="1">
      <c r="C1144" s="3">
        <f t="shared" si="61"/>
        <v>570.45526398600418</v>
      </c>
      <c r="D1144" s="3">
        <f t="shared" si="62"/>
        <v>350000</v>
      </c>
      <c r="E1144" s="91">
        <f t="shared" si="63"/>
        <v>2326.2086194087015</v>
      </c>
      <c r="F1144" s="3"/>
      <c r="G1144" s="93">
        <f t="shared" si="64"/>
        <v>2326.2086194087015</v>
      </c>
      <c r="H1144" s="74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2"/>
      <c r="X1144" s="2"/>
      <c r="Y1144" s="2"/>
    </row>
    <row r="1145" spans="3:25" s="72" customFormat="1">
      <c r="C1145" s="3">
        <f t="shared" si="61"/>
        <v>573.77816589872282</v>
      </c>
      <c r="D1145" s="3">
        <f t="shared" si="62"/>
        <v>350000</v>
      </c>
      <c r="E1145" s="91">
        <f t="shared" si="63"/>
        <v>2326.2086194087015</v>
      </c>
      <c r="F1145" s="3"/>
      <c r="G1145" s="93">
        <f t="shared" si="64"/>
        <v>2326.2086194087015</v>
      </c>
      <c r="H1145" s="74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2"/>
      <c r="X1145" s="2"/>
      <c r="Y1145" s="2"/>
    </row>
    <row r="1146" spans="3:25" s="72" customFormat="1">
      <c r="C1146" s="3">
        <f t="shared" si="61"/>
        <v>577.12042371508278</v>
      </c>
      <c r="D1146" s="3">
        <f t="shared" si="62"/>
        <v>350000</v>
      </c>
      <c r="E1146" s="91">
        <f t="shared" si="63"/>
        <v>2326.208619408701</v>
      </c>
      <c r="F1146" s="3"/>
      <c r="G1146" s="93">
        <f t="shared" si="64"/>
        <v>2326.2086194087015</v>
      </c>
      <c r="H1146" s="74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2"/>
      <c r="X1146" s="2"/>
      <c r="Y1146" s="2"/>
    </row>
    <row r="1147" spans="3:25" s="72" customFormat="1">
      <c r="C1147" s="3">
        <f t="shared" si="61"/>
        <v>580.4821501832231</v>
      </c>
      <c r="D1147" s="3">
        <f t="shared" si="62"/>
        <v>350000</v>
      </c>
      <c r="E1147" s="91">
        <f t="shared" si="63"/>
        <v>2326.208619408701</v>
      </c>
      <c r="F1147" s="3"/>
      <c r="G1147" s="93">
        <f t="shared" si="64"/>
        <v>2326.208619408701</v>
      </c>
      <c r="H1147" s="74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2"/>
      <c r="X1147" s="2"/>
      <c r="Y1147" s="2"/>
    </row>
    <row r="1148" spans="3:25" s="72" customFormat="1">
      <c r="C1148" s="3">
        <f t="shared" si="61"/>
        <v>583.86345870804053</v>
      </c>
      <c r="D1148" s="3">
        <f t="shared" si="62"/>
        <v>350000</v>
      </c>
      <c r="E1148" s="91">
        <f t="shared" si="63"/>
        <v>2326.208619408701</v>
      </c>
      <c r="F1148" s="3"/>
      <c r="G1148" s="93">
        <f t="shared" si="64"/>
        <v>2326.208619408701</v>
      </c>
      <c r="H1148" s="74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2"/>
      <c r="X1148" s="2"/>
      <c r="Y1148" s="2"/>
    </row>
    <row r="1149" spans="3:25" s="72" customFormat="1">
      <c r="C1149" s="3">
        <f t="shared" si="61"/>
        <v>587.26446335501475</v>
      </c>
      <c r="D1149" s="3">
        <f t="shared" si="62"/>
        <v>350000</v>
      </c>
      <c r="E1149" s="91">
        <f t="shared" si="63"/>
        <v>2326.208619408701</v>
      </c>
      <c r="F1149" s="3"/>
      <c r="G1149" s="93">
        <f t="shared" si="64"/>
        <v>2326.208619408701</v>
      </c>
      <c r="H1149" s="74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2"/>
      <c r="X1149" s="2"/>
      <c r="Y1149" s="2"/>
    </row>
    <row r="1150" spans="3:25" s="72" customFormat="1">
      <c r="C1150" s="3">
        <f t="shared" si="61"/>
        <v>590.68527885405774</v>
      </c>
      <c r="D1150" s="3">
        <f t="shared" si="62"/>
        <v>350000</v>
      </c>
      <c r="E1150" s="91">
        <f t="shared" si="63"/>
        <v>2326.2086194087015</v>
      </c>
      <c r="F1150" s="3"/>
      <c r="G1150" s="93">
        <f t="shared" si="64"/>
        <v>2326.208619408701</v>
      </c>
      <c r="H1150" s="74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2"/>
      <c r="X1150" s="2"/>
      <c r="Y1150" s="2"/>
    </row>
    <row r="1151" spans="3:25" s="72" customFormat="1">
      <c r="C1151" s="3">
        <f t="shared" si="61"/>
        <v>594.1260206033827</v>
      </c>
      <c r="D1151" s="3">
        <f t="shared" si="62"/>
        <v>350000</v>
      </c>
      <c r="E1151" s="91">
        <f t="shared" si="63"/>
        <v>2326.208619408701</v>
      </c>
      <c r="F1151" s="3"/>
      <c r="G1151" s="93">
        <f t="shared" si="64"/>
        <v>2326.2086194087015</v>
      </c>
      <c r="H1151" s="74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2"/>
      <c r="X1151" s="2"/>
      <c r="Y1151" s="2"/>
    </row>
    <row r="1152" spans="3:25" s="72" customFormat="1">
      <c r="C1152" s="3">
        <f t="shared" si="61"/>
        <v>597.5868046733973</v>
      </c>
      <c r="D1152" s="3">
        <f t="shared" si="62"/>
        <v>350000</v>
      </c>
      <c r="E1152" s="91">
        <f t="shared" si="63"/>
        <v>2326.2086194087015</v>
      </c>
      <c r="F1152" s="3"/>
      <c r="G1152" s="93">
        <f t="shared" si="64"/>
        <v>2326.208619408701</v>
      </c>
      <c r="H1152" s="74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2"/>
      <c r="X1152" s="2"/>
      <c r="Y1152" s="2"/>
    </row>
    <row r="1153" spans="3:25" s="72" customFormat="1">
      <c r="C1153" s="3">
        <f t="shared" si="61"/>
        <v>601.06774781061984</v>
      </c>
      <c r="D1153" s="3">
        <f t="shared" si="62"/>
        <v>350000</v>
      </c>
      <c r="E1153" s="91">
        <f t="shared" si="63"/>
        <v>2326.2086194087015</v>
      </c>
      <c r="F1153" s="3"/>
      <c r="G1153" s="93">
        <f t="shared" si="64"/>
        <v>2326.2086194087015</v>
      </c>
      <c r="H1153" s="74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2"/>
      <c r="X1153" s="2"/>
      <c r="Y1153" s="2"/>
    </row>
    <row r="1154" spans="3:25" s="72" customFormat="1">
      <c r="C1154" s="3">
        <f t="shared" ref="C1154:C1217" si="65">IF($D$10=0,IF(B159&lt;=$G$9,IF(ISERR(PPMT($G$11/12,B159-$D$7+$F$1012,$D$7-$D$7+$F$1012,-D1153)),"",PPMT($G$11/12,B159-$D$7+$F$1012,$D$7-$D$7+$F$1012,-D1153)),IF(ISERR(PPMT($G$12/12,B159-$D$7+$F$1012,$D$7-$D$7+$F$1012,-D1153)),"",PPMT($G$12/12,B159-$D$7+$F$1012-$G$9,$D$7-$D$7+$F$1012-$G$9,-D1153))),IF($D$10&lt;=$G$9,IF(B159&lt;=$G$9,IF(ISERR(PPMT($G$11/12,B159-$D$7+$F$1012,$D$7-$D$7+$F$1012,-D1153)),"",PPMT($G$11/12,B159-$D$7+$F$1012,$D$7-$D$7+$F$1012,-D1153)),IF(ISERR(PPMT($G$12/12,B159-$D$7+$F$1012+$D$10-$G$9,$D$7-$D$7+$F$1012+$D$10-$G$9,-D1153)),"",PPMT($G$12/12,B159-$D$7+$F$1012+$D$10-$G$9,$D$7-$D$7+$F$1012+$D$10-$G$9,-D1153))),IF(B159&lt;=$G$9,IF(ISERR(PPMT($G$11/12,B159-$D$7+$F$1012,$D$7-$D$7+$F$1012,-D1153)),"",PPMT($G$11/12,B159-$D$7+$F$1012,$D$7-$D$7+$F$1012,-D1153)),IF(ISERR(PPMT($G$12/12,B159-$D$7+$F$1012,$D$7-$D$7+$F$1012,-D1153)),"",PPMT($G$12/12,B159-$D$7+$F$1012,$D$7-$D$7+$F$1012,-D1153)))))</f>
        <v>604.56896744161679</v>
      </c>
      <c r="D1154" s="3">
        <f t="shared" ref="D1154:D1217" si="66">IF(B159&lt;$D$7-$G$10,$F$30,$D$1021)</f>
        <v>350000</v>
      </c>
      <c r="E1154" s="91">
        <f t="shared" si="63"/>
        <v>2326.208619408701</v>
      </c>
      <c r="F1154" s="3"/>
      <c r="G1154" s="93">
        <f t="shared" si="64"/>
        <v>2326.2086194087015</v>
      </c>
      <c r="H1154" s="74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2"/>
      <c r="X1154" s="2"/>
      <c r="Y1154" s="2"/>
    </row>
    <row r="1155" spans="3:25" s="72" customFormat="1">
      <c r="C1155" s="3">
        <f t="shared" si="65"/>
        <v>608.09058167696412</v>
      </c>
      <c r="D1155" s="3">
        <f t="shared" si="66"/>
        <v>350000</v>
      </c>
      <c r="E1155" s="91">
        <f t="shared" si="63"/>
        <v>2326.2086194087015</v>
      </c>
      <c r="F1155" s="3"/>
      <c r="G1155" s="93">
        <f t="shared" si="64"/>
        <v>2326.208619408701</v>
      </c>
      <c r="H1155" s="74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2"/>
      <c r="X1155" s="2"/>
      <c r="Y1155" s="2"/>
    </row>
    <row r="1156" spans="3:25" s="72" customFormat="1">
      <c r="C1156" s="3">
        <f t="shared" si="65"/>
        <v>611.63270931523255</v>
      </c>
      <c r="D1156" s="3">
        <f t="shared" si="66"/>
        <v>350000</v>
      </c>
      <c r="E1156" s="91">
        <f t="shared" si="63"/>
        <v>2326.2086194087015</v>
      </c>
      <c r="F1156" s="3"/>
      <c r="G1156" s="93">
        <f t="shared" si="64"/>
        <v>2326.2086194087015</v>
      </c>
      <c r="H1156" s="74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2"/>
      <c r="X1156" s="2"/>
      <c r="Y1156" s="2"/>
    </row>
    <row r="1157" spans="3:25" s="72" customFormat="1">
      <c r="C1157" s="3">
        <f t="shared" si="65"/>
        <v>615.19546984699377</v>
      </c>
      <c r="D1157" s="3">
        <f t="shared" si="66"/>
        <v>350000</v>
      </c>
      <c r="E1157" s="91">
        <f t="shared" si="63"/>
        <v>2326.2086194087015</v>
      </c>
      <c r="F1157" s="3"/>
      <c r="G1157" s="93">
        <f t="shared" si="64"/>
        <v>2326.2086194087015</v>
      </c>
      <c r="H1157" s="74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2"/>
      <c r="X1157" s="2"/>
      <c r="Y1157" s="2"/>
    </row>
    <row r="1158" spans="3:25" s="72" customFormat="1">
      <c r="C1158" s="3">
        <f t="shared" si="65"/>
        <v>618.77898345885228</v>
      </c>
      <c r="D1158" s="3">
        <f t="shared" si="66"/>
        <v>350000</v>
      </c>
      <c r="E1158" s="91">
        <f t="shared" si="63"/>
        <v>2326.2086194087015</v>
      </c>
      <c r="F1158" s="3"/>
      <c r="G1158" s="93">
        <f t="shared" si="64"/>
        <v>2326.2086194087015</v>
      </c>
      <c r="H1158" s="74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2"/>
      <c r="X1158" s="2"/>
      <c r="Y1158" s="2"/>
    </row>
    <row r="1159" spans="3:25" s="72" customFormat="1">
      <c r="C1159" s="3">
        <f t="shared" si="65"/>
        <v>622.3833710375003</v>
      </c>
      <c r="D1159" s="3">
        <f t="shared" si="66"/>
        <v>350000</v>
      </c>
      <c r="E1159" s="91">
        <f t="shared" si="63"/>
        <v>2326.208619408701</v>
      </c>
      <c r="F1159" s="3"/>
      <c r="G1159" s="93">
        <f t="shared" si="64"/>
        <v>2326.2086194087015</v>
      </c>
      <c r="H1159" s="74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2"/>
      <c r="X1159" s="2"/>
      <c r="Y1159" s="2"/>
    </row>
    <row r="1160" spans="3:25" s="72" customFormat="1">
      <c r="C1160" s="3">
        <f t="shared" si="65"/>
        <v>626.0087541737937</v>
      </c>
      <c r="D1160" s="3">
        <f t="shared" si="66"/>
        <v>350000</v>
      </c>
      <c r="E1160" s="91">
        <f t="shared" si="63"/>
        <v>2326.208619408701</v>
      </c>
      <c r="F1160" s="3"/>
      <c r="G1160" s="93">
        <f t="shared" si="64"/>
        <v>2326.208619408701</v>
      </c>
      <c r="H1160" s="74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2"/>
      <c r="X1160" s="2"/>
      <c r="Y1160" s="2"/>
    </row>
    <row r="1161" spans="3:25" s="72" customFormat="1">
      <c r="C1161" s="3">
        <f t="shared" si="65"/>
        <v>629.65525516685602</v>
      </c>
      <c r="D1161" s="3">
        <f t="shared" si="66"/>
        <v>350000</v>
      </c>
      <c r="E1161" s="91">
        <f t="shared" ref="E1161:E1224" si="67">IF(E159="","",(E159+IF(G159="",0,G159))/POWER($D$26+1,B159/12))</f>
        <v>2326.2086194087015</v>
      </c>
      <c r="F1161" s="3"/>
      <c r="G1161" s="93">
        <f t="shared" si="64"/>
        <v>2326.208619408701</v>
      </c>
      <c r="H1161" s="74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2"/>
      <c r="X1161" s="2"/>
      <c r="Y1161" s="2"/>
    </row>
    <row r="1162" spans="3:25" s="72" customFormat="1">
      <c r="C1162" s="3">
        <f t="shared" si="65"/>
        <v>633.32299702820296</v>
      </c>
      <c r="D1162" s="3">
        <f t="shared" si="66"/>
        <v>350000</v>
      </c>
      <c r="E1162" s="91">
        <f t="shared" si="67"/>
        <v>2326.2086194087015</v>
      </c>
      <c r="F1162" s="3"/>
      <c r="G1162" s="93">
        <f t="shared" ref="G1162:G1225" si="68">IF(E159="","",(E159+IF(G159="",0,G159)))</f>
        <v>2326.2086194087015</v>
      </c>
      <c r="H1162" s="74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2"/>
      <c r="X1162" s="2"/>
      <c r="Y1162" s="2"/>
    </row>
    <row r="1163" spans="3:25" s="72" customFormat="1">
      <c r="C1163" s="3">
        <f t="shared" si="65"/>
        <v>637.01210348589223</v>
      </c>
      <c r="D1163" s="3">
        <f t="shared" si="66"/>
        <v>350000</v>
      </c>
      <c r="E1163" s="91">
        <f t="shared" si="67"/>
        <v>2326.208619408701</v>
      </c>
      <c r="F1163" s="3"/>
      <c r="G1163" s="93">
        <f t="shared" si="68"/>
        <v>2326.2086194087015</v>
      </c>
      <c r="H1163" s="74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2"/>
      <c r="X1163" s="2"/>
      <c r="Y1163" s="2"/>
    </row>
    <row r="1164" spans="3:25" s="72" customFormat="1">
      <c r="C1164" s="3">
        <f t="shared" si="65"/>
        <v>640.72269898869752</v>
      </c>
      <c r="D1164" s="3">
        <f t="shared" si="66"/>
        <v>350000</v>
      </c>
      <c r="E1164" s="91">
        <f t="shared" si="67"/>
        <v>2326.2086194087015</v>
      </c>
      <c r="F1164" s="3"/>
      <c r="G1164" s="93">
        <f t="shared" si="68"/>
        <v>2326.208619408701</v>
      </c>
      <c r="H1164" s="74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2"/>
      <c r="X1164" s="2"/>
      <c r="Y1164" s="2"/>
    </row>
    <row r="1165" spans="3:25" s="72" customFormat="1">
      <c r="C1165" s="3">
        <f t="shared" si="65"/>
        <v>644.45490871030677</v>
      </c>
      <c r="D1165" s="3">
        <f t="shared" si="66"/>
        <v>350000</v>
      </c>
      <c r="E1165" s="91">
        <f t="shared" si="67"/>
        <v>2326.2086194087015</v>
      </c>
      <c r="F1165" s="3"/>
      <c r="G1165" s="93">
        <f t="shared" si="68"/>
        <v>2326.2086194087015</v>
      </c>
      <c r="H1165" s="74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2"/>
      <c r="X1165" s="2"/>
      <c r="Y1165" s="2"/>
    </row>
    <row r="1166" spans="3:25" s="72" customFormat="1">
      <c r="C1166" s="3">
        <f t="shared" si="65"/>
        <v>648.20885855354425</v>
      </c>
      <c r="D1166" s="3">
        <f t="shared" si="66"/>
        <v>350000</v>
      </c>
      <c r="E1166" s="91">
        <f t="shared" si="67"/>
        <v>2326.2086194087015</v>
      </c>
      <c r="F1166" s="3"/>
      <c r="G1166" s="93">
        <f t="shared" si="68"/>
        <v>2326.2086194087015</v>
      </c>
      <c r="H1166" s="74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2"/>
      <c r="X1166" s="2"/>
      <c r="Y1166" s="2"/>
    </row>
    <row r="1167" spans="3:25" s="72" customFormat="1">
      <c r="C1167" s="3">
        <f t="shared" si="65"/>
        <v>651.98467515461869</v>
      </c>
      <c r="D1167" s="3">
        <f t="shared" si="66"/>
        <v>350000</v>
      </c>
      <c r="E1167" s="91">
        <f t="shared" si="67"/>
        <v>2326.2086194087015</v>
      </c>
      <c r="F1167" s="3"/>
      <c r="G1167" s="93">
        <f t="shared" si="68"/>
        <v>2326.2086194087015</v>
      </c>
      <c r="H1167" s="74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2"/>
      <c r="X1167" s="2"/>
      <c r="Y1167" s="2"/>
    </row>
    <row r="1168" spans="3:25" s="72" customFormat="1">
      <c r="C1168" s="3">
        <f t="shared" si="65"/>
        <v>655.78248588739439</v>
      </c>
      <c r="D1168" s="3">
        <f t="shared" si="66"/>
        <v>350000</v>
      </c>
      <c r="E1168" s="91">
        <f t="shared" si="67"/>
        <v>2326.2086194087015</v>
      </c>
      <c r="F1168" s="3"/>
      <c r="G1168" s="93">
        <f t="shared" si="68"/>
        <v>2326.2086194087015</v>
      </c>
      <c r="H1168" s="74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2"/>
      <c r="X1168" s="2"/>
      <c r="Y1168" s="2"/>
    </row>
    <row r="1169" spans="3:25" s="72" customFormat="1">
      <c r="C1169" s="3">
        <f t="shared" si="65"/>
        <v>659.60241886768836</v>
      </c>
      <c r="D1169" s="3">
        <f t="shared" si="66"/>
        <v>350000</v>
      </c>
      <c r="E1169" s="91">
        <f t="shared" si="67"/>
        <v>2326.2086194087015</v>
      </c>
      <c r="F1169" s="3"/>
      <c r="G1169" s="93">
        <f t="shared" si="68"/>
        <v>2326.2086194087015</v>
      </c>
      <c r="H1169" s="74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2"/>
      <c r="X1169" s="2"/>
      <c r="Y1169" s="2"/>
    </row>
    <row r="1170" spans="3:25" s="72" customFormat="1">
      <c r="C1170" s="3">
        <f t="shared" si="65"/>
        <v>663.44460295759279</v>
      </c>
      <c r="D1170" s="3">
        <f t="shared" si="66"/>
        <v>350000</v>
      </c>
      <c r="E1170" s="91">
        <f t="shared" si="67"/>
        <v>2326.208619408701</v>
      </c>
      <c r="F1170" s="3"/>
      <c r="G1170" s="93">
        <f t="shared" si="68"/>
        <v>2326.2086194087015</v>
      </c>
      <c r="H1170" s="74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2"/>
      <c r="X1170" s="2"/>
      <c r="Y1170" s="2"/>
    </row>
    <row r="1171" spans="3:25" s="72" customFormat="1">
      <c r="C1171" s="3">
        <f t="shared" si="65"/>
        <v>667.30916776982065</v>
      </c>
      <c r="D1171" s="3">
        <f t="shared" si="66"/>
        <v>350000</v>
      </c>
      <c r="E1171" s="91">
        <f t="shared" si="67"/>
        <v>2326.2086194087015</v>
      </c>
      <c r="F1171" s="3"/>
      <c r="G1171" s="93">
        <f t="shared" si="68"/>
        <v>2326.208619408701</v>
      </c>
      <c r="H1171" s="74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2"/>
      <c r="X1171" s="2"/>
      <c r="Y1171" s="2"/>
    </row>
    <row r="1172" spans="3:25" s="72" customFormat="1">
      <c r="C1172" s="3">
        <f t="shared" si="65"/>
        <v>671.19624367207973</v>
      </c>
      <c r="D1172" s="3">
        <f t="shared" si="66"/>
        <v>350000</v>
      </c>
      <c r="E1172" s="91">
        <f t="shared" si="67"/>
        <v>2326.208619408701</v>
      </c>
      <c r="F1172" s="3"/>
      <c r="G1172" s="93">
        <f t="shared" si="68"/>
        <v>2326.2086194087015</v>
      </c>
      <c r="H1172" s="74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2"/>
      <c r="X1172" s="2"/>
      <c r="Y1172" s="2"/>
    </row>
    <row r="1173" spans="3:25" s="72" customFormat="1">
      <c r="C1173" s="3">
        <f t="shared" si="65"/>
        <v>675.10596179146978</v>
      </c>
      <c r="D1173" s="3">
        <f t="shared" si="66"/>
        <v>350000</v>
      </c>
      <c r="E1173" s="91">
        <f t="shared" si="67"/>
        <v>2326.2086194087015</v>
      </c>
      <c r="F1173" s="3"/>
      <c r="G1173" s="93">
        <f t="shared" si="68"/>
        <v>2326.208619408701</v>
      </c>
      <c r="H1173" s="74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2"/>
      <c r="X1173" s="2"/>
      <c r="Y1173" s="2"/>
    </row>
    <row r="1174" spans="3:25" s="72" customFormat="1">
      <c r="C1174" s="3">
        <f t="shared" si="65"/>
        <v>679.0384540189051</v>
      </c>
      <c r="D1174" s="3">
        <f t="shared" si="66"/>
        <v>350000</v>
      </c>
      <c r="E1174" s="91">
        <f t="shared" si="67"/>
        <v>2326.2086194087015</v>
      </c>
      <c r="F1174" s="3"/>
      <c r="G1174" s="93">
        <f t="shared" si="68"/>
        <v>2326.2086194087015</v>
      </c>
      <c r="H1174" s="74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2"/>
      <c r="X1174" s="2"/>
      <c r="Y1174" s="2"/>
    </row>
    <row r="1175" spans="3:25" s="72" customFormat="1">
      <c r="C1175" s="3">
        <f t="shared" si="65"/>
        <v>682.99385301356517</v>
      </c>
      <c r="D1175" s="3">
        <f t="shared" si="66"/>
        <v>350000</v>
      </c>
      <c r="E1175" s="91">
        <f t="shared" si="67"/>
        <v>2326.2086194087015</v>
      </c>
      <c r="F1175" s="3"/>
      <c r="G1175" s="93">
        <f t="shared" si="68"/>
        <v>2326.2086194087015</v>
      </c>
      <c r="H1175" s="74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2"/>
      <c r="X1175" s="2"/>
      <c r="Y1175" s="2"/>
    </row>
    <row r="1176" spans="3:25" s="72" customFormat="1">
      <c r="C1176" s="3">
        <f t="shared" si="65"/>
        <v>686.97229220736926</v>
      </c>
      <c r="D1176" s="3">
        <f t="shared" si="66"/>
        <v>350000</v>
      </c>
      <c r="E1176" s="91">
        <f t="shared" si="67"/>
        <v>2326.2086194087015</v>
      </c>
      <c r="F1176" s="3"/>
      <c r="G1176" s="93">
        <f t="shared" si="68"/>
        <v>2326.2086194087015</v>
      </c>
      <c r="H1176" s="74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2"/>
      <c r="X1176" s="2"/>
      <c r="Y1176" s="2"/>
    </row>
    <row r="1177" spans="3:25" s="72" customFormat="1">
      <c r="C1177" s="3">
        <f t="shared" si="65"/>
        <v>690.97390580947706</v>
      </c>
      <c r="D1177" s="3">
        <f t="shared" si="66"/>
        <v>350000</v>
      </c>
      <c r="E1177" s="91">
        <f t="shared" si="67"/>
        <v>2326.2086194087015</v>
      </c>
      <c r="F1177" s="3"/>
      <c r="G1177" s="93">
        <f t="shared" si="68"/>
        <v>2326.2086194087015</v>
      </c>
      <c r="H1177" s="74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2"/>
      <c r="X1177" s="2"/>
      <c r="Y1177" s="2"/>
    </row>
    <row r="1178" spans="3:25" s="72" customFormat="1">
      <c r="C1178" s="3">
        <f t="shared" si="65"/>
        <v>694.99882881081726</v>
      </c>
      <c r="D1178" s="3">
        <f t="shared" si="66"/>
        <v>350000</v>
      </c>
      <c r="E1178" s="91">
        <f t="shared" si="67"/>
        <v>2326.2086194087015</v>
      </c>
      <c r="F1178" s="3"/>
      <c r="G1178" s="93">
        <f t="shared" si="68"/>
        <v>2326.2086194087015</v>
      </c>
      <c r="H1178" s="74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2"/>
      <c r="X1178" s="2"/>
      <c r="Y1178" s="2"/>
    </row>
    <row r="1179" spans="3:25" s="72" customFormat="1">
      <c r="C1179" s="3">
        <f t="shared" si="65"/>
        <v>699.04719698864039</v>
      </c>
      <c r="D1179" s="3">
        <f t="shared" si="66"/>
        <v>350000</v>
      </c>
      <c r="E1179" s="91">
        <f t="shared" si="67"/>
        <v>2326.208619408701</v>
      </c>
      <c r="F1179" s="3"/>
      <c r="G1179" s="93">
        <f t="shared" si="68"/>
        <v>2326.2086194087015</v>
      </c>
      <c r="H1179" s="74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2"/>
      <c r="X1179" s="2"/>
      <c r="Y1179" s="2"/>
    </row>
    <row r="1180" spans="3:25" s="72" customFormat="1">
      <c r="C1180" s="3">
        <f t="shared" si="65"/>
        <v>703.11914691109916</v>
      </c>
      <c r="D1180" s="3">
        <f t="shared" si="66"/>
        <v>350000</v>
      </c>
      <c r="E1180" s="91">
        <f t="shared" si="67"/>
        <v>2326.2086194087015</v>
      </c>
      <c r="F1180" s="3"/>
      <c r="G1180" s="93">
        <f t="shared" si="68"/>
        <v>2326.208619408701</v>
      </c>
      <c r="H1180" s="74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2"/>
      <c r="X1180" s="2"/>
      <c r="Y1180" s="2"/>
    </row>
    <row r="1181" spans="3:25" s="72" customFormat="1">
      <c r="C1181" s="3">
        <f t="shared" si="65"/>
        <v>707.21481594185639</v>
      </c>
      <c r="D1181" s="3">
        <f t="shared" si="66"/>
        <v>350000</v>
      </c>
      <c r="E1181" s="91">
        <f t="shared" si="67"/>
        <v>2326.2086194087015</v>
      </c>
      <c r="F1181" s="3"/>
      <c r="G1181" s="93">
        <f t="shared" si="68"/>
        <v>2326.2086194087015</v>
      </c>
      <c r="H1181" s="74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2"/>
      <c r="X1181" s="2"/>
      <c r="Y1181" s="2"/>
    </row>
    <row r="1182" spans="3:25" s="72" customFormat="1">
      <c r="C1182" s="3">
        <f t="shared" si="65"/>
        <v>711.33434224471762</v>
      </c>
      <c r="D1182" s="3">
        <f t="shared" si="66"/>
        <v>350000</v>
      </c>
      <c r="E1182" s="91">
        <f t="shared" si="67"/>
        <v>2326.208619408701</v>
      </c>
      <c r="F1182" s="3"/>
      <c r="G1182" s="93">
        <f t="shared" si="68"/>
        <v>2326.2086194087015</v>
      </c>
      <c r="H1182" s="74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2"/>
      <c r="X1182" s="2"/>
      <c r="Y1182" s="2"/>
    </row>
    <row r="1183" spans="3:25" s="72" customFormat="1">
      <c r="C1183" s="3">
        <f t="shared" si="65"/>
        <v>715.477864788293</v>
      </c>
      <c r="D1183" s="3">
        <f t="shared" si="66"/>
        <v>350000</v>
      </c>
      <c r="E1183" s="91">
        <f t="shared" si="67"/>
        <v>2326.2086194087015</v>
      </c>
      <c r="F1183" s="3"/>
      <c r="G1183" s="93">
        <f t="shared" si="68"/>
        <v>2326.208619408701</v>
      </c>
      <c r="H1183" s="74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2"/>
      <c r="X1183" s="2"/>
      <c r="Y1183" s="2"/>
    </row>
    <row r="1184" spans="3:25" s="72" customFormat="1">
      <c r="C1184" s="3">
        <f t="shared" si="65"/>
        <v>719.64552335068493</v>
      </c>
      <c r="D1184" s="3">
        <f t="shared" si="66"/>
        <v>350000</v>
      </c>
      <c r="E1184" s="91">
        <f t="shared" si="67"/>
        <v>2326.208619408701</v>
      </c>
      <c r="F1184" s="3"/>
      <c r="G1184" s="93">
        <f t="shared" si="68"/>
        <v>2326.2086194087015</v>
      </c>
      <c r="H1184" s="74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2"/>
      <c r="X1184" s="2"/>
      <c r="Y1184" s="2"/>
    </row>
    <row r="1185" spans="3:25" s="72" customFormat="1">
      <c r="C1185" s="3">
        <f t="shared" si="65"/>
        <v>723.83745852420248</v>
      </c>
      <c r="D1185" s="3">
        <f t="shared" si="66"/>
        <v>350000</v>
      </c>
      <c r="E1185" s="91">
        <f t="shared" si="67"/>
        <v>2326.208619408701</v>
      </c>
      <c r="F1185" s="3"/>
      <c r="G1185" s="93">
        <f t="shared" si="68"/>
        <v>2326.208619408701</v>
      </c>
      <c r="H1185" s="74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2"/>
      <c r="X1185" s="2"/>
      <c r="Y1185" s="2"/>
    </row>
    <row r="1186" spans="3:25" s="72" customFormat="1">
      <c r="C1186" s="3">
        <f t="shared" si="65"/>
        <v>728.05381172010618</v>
      </c>
      <c r="D1186" s="3">
        <f t="shared" si="66"/>
        <v>350000</v>
      </c>
      <c r="E1186" s="91">
        <f t="shared" si="67"/>
        <v>2326.208619408701</v>
      </c>
      <c r="F1186" s="3"/>
      <c r="G1186" s="93">
        <f t="shared" si="68"/>
        <v>2326.208619408701</v>
      </c>
      <c r="H1186" s="74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2"/>
      <c r="X1186" s="2"/>
      <c r="Y1186" s="2"/>
    </row>
    <row r="1187" spans="3:25" s="72" customFormat="1">
      <c r="C1187" s="3">
        <f t="shared" si="65"/>
        <v>732.2947251733757</v>
      </c>
      <c r="D1187" s="3">
        <f t="shared" si="66"/>
        <v>350000</v>
      </c>
      <c r="E1187" s="91">
        <f t="shared" si="67"/>
        <v>2326.208619408701</v>
      </c>
      <c r="F1187" s="3"/>
      <c r="G1187" s="93">
        <f t="shared" si="68"/>
        <v>2326.208619408701</v>
      </c>
      <c r="H1187" s="74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2"/>
      <c r="X1187" s="2"/>
      <c r="Y1187" s="2"/>
    </row>
    <row r="1188" spans="3:25" s="72" customFormat="1">
      <c r="C1188" s="3">
        <f t="shared" si="65"/>
        <v>736.56034194751066</v>
      </c>
      <c r="D1188" s="3">
        <f t="shared" si="66"/>
        <v>350000</v>
      </c>
      <c r="E1188" s="91">
        <f t="shared" si="67"/>
        <v>2326.208619408701</v>
      </c>
      <c r="F1188" s="3"/>
      <c r="G1188" s="93">
        <f t="shared" si="68"/>
        <v>2326.208619408701</v>
      </c>
      <c r="H1188" s="74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2"/>
      <c r="X1188" s="2"/>
      <c r="Y1188" s="2"/>
    </row>
    <row r="1189" spans="3:25" s="72" customFormat="1">
      <c r="C1189" s="3">
        <f t="shared" si="65"/>
        <v>740.85080593935493</v>
      </c>
      <c r="D1189" s="3">
        <f t="shared" si="66"/>
        <v>350000</v>
      </c>
      <c r="E1189" s="91">
        <f t="shared" si="67"/>
        <v>2326.208619408701</v>
      </c>
      <c r="F1189" s="3"/>
      <c r="G1189" s="93">
        <f t="shared" si="68"/>
        <v>2326.208619408701</v>
      </c>
      <c r="H1189" s="74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2"/>
      <c r="X1189" s="2"/>
      <c r="Y1189" s="2"/>
    </row>
    <row r="1190" spans="3:25" s="72" customFormat="1">
      <c r="C1190" s="3">
        <f t="shared" si="65"/>
        <v>745.16626188395162</v>
      </c>
      <c r="D1190" s="3">
        <f t="shared" si="66"/>
        <v>350000</v>
      </c>
      <c r="E1190" s="91">
        <f t="shared" si="67"/>
        <v>2326.208619408701</v>
      </c>
      <c r="F1190" s="3"/>
      <c r="G1190" s="93">
        <f t="shared" si="68"/>
        <v>2326.208619408701</v>
      </c>
      <c r="H1190" s="74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2"/>
      <c r="X1190" s="2"/>
      <c r="Y1190" s="2"/>
    </row>
    <row r="1191" spans="3:25" s="72" customFormat="1">
      <c r="C1191" s="3">
        <f t="shared" si="65"/>
        <v>749.50685535942546</v>
      </c>
      <c r="D1191" s="3">
        <f t="shared" si="66"/>
        <v>350000</v>
      </c>
      <c r="E1191" s="91">
        <f t="shared" si="67"/>
        <v>2326.208619408701</v>
      </c>
      <c r="F1191" s="3"/>
      <c r="G1191" s="93">
        <f t="shared" si="68"/>
        <v>2326.208619408701</v>
      </c>
      <c r="H1191" s="74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2"/>
      <c r="X1191" s="2"/>
      <c r="Y1191" s="2"/>
    </row>
    <row r="1192" spans="3:25" s="72" customFormat="1">
      <c r="C1192" s="3">
        <f t="shared" si="65"/>
        <v>753.87273279189435</v>
      </c>
      <c r="D1192" s="3">
        <f t="shared" si="66"/>
        <v>350000</v>
      </c>
      <c r="E1192" s="91">
        <f t="shared" si="67"/>
        <v>2326.2086194087015</v>
      </c>
      <c r="F1192" s="3"/>
      <c r="G1192" s="93">
        <f t="shared" si="68"/>
        <v>2326.208619408701</v>
      </c>
      <c r="H1192" s="74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2"/>
      <c r="X1192" s="2"/>
      <c r="Y1192" s="2"/>
    </row>
    <row r="1193" spans="3:25" s="72" customFormat="1">
      <c r="C1193" s="3">
        <f t="shared" si="65"/>
        <v>758.26404146040716</v>
      </c>
      <c r="D1193" s="3">
        <f t="shared" si="66"/>
        <v>350000</v>
      </c>
      <c r="E1193" s="91">
        <f t="shared" si="67"/>
        <v>2326.2086194087015</v>
      </c>
      <c r="F1193" s="3"/>
      <c r="G1193" s="93">
        <f t="shared" si="68"/>
        <v>2326.2086194087015</v>
      </c>
      <c r="H1193" s="74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2"/>
      <c r="X1193" s="2"/>
      <c r="Y1193" s="2"/>
    </row>
    <row r="1194" spans="3:25" s="72" customFormat="1">
      <c r="C1194" s="3">
        <f t="shared" si="65"/>
        <v>762.68092950191408</v>
      </c>
      <c r="D1194" s="3">
        <f t="shared" si="66"/>
        <v>350000</v>
      </c>
      <c r="E1194" s="91">
        <f t="shared" si="67"/>
        <v>2326.208619408701</v>
      </c>
      <c r="F1194" s="3"/>
      <c r="G1194" s="93">
        <f t="shared" si="68"/>
        <v>2326.2086194087015</v>
      </c>
      <c r="H1194" s="74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2"/>
      <c r="X1194" s="2"/>
      <c r="Y1194" s="2"/>
    </row>
    <row r="1195" spans="3:25" s="72" customFormat="1">
      <c r="C1195" s="3">
        <f t="shared" si="65"/>
        <v>767.12354591626251</v>
      </c>
      <c r="D1195" s="3">
        <f t="shared" si="66"/>
        <v>350000</v>
      </c>
      <c r="E1195" s="91">
        <f t="shared" si="67"/>
        <v>2326.2086194087015</v>
      </c>
      <c r="F1195" s="3"/>
      <c r="G1195" s="93">
        <f t="shared" si="68"/>
        <v>2326.208619408701</v>
      </c>
      <c r="H1195" s="74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2"/>
      <c r="X1195" s="2"/>
      <c r="Y1195" s="2"/>
    </row>
    <row r="1196" spans="3:25" s="72" customFormat="1">
      <c r="C1196" s="3">
        <f t="shared" si="65"/>
        <v>771.59204057122486</v>
      </c>
      <c r="D1196" s="3">
        <f t="shared" si="66"/>
        <v>350000</v>
      </c>
      <c r="E1196" s="91">
        <f t="shared" si="67"/>
        <v>2326.208619408701</v>
      </c>
      <c r="F1196" s="3"/>
      <c r="G1196" s="93">
        <f t="shared" si="68"/>
        <v>2326.2086194087015</v>
      </c>
      <c r="H1196" s="74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2"/>
      <c r="X1196" s="2"/>
      <c r="Y1196" s="2"/>
    </row>
    <row r="1197" spans="3:25" s="72" customFormat="1">
      <c r="C1197" s="3">
        <f t="shared" si="65"/>
        <v>776.08656420755233</v>
      </c>
      <c r="D1197" s="3">
        <f t="shared" si="66"/>
        <v>350000</v>
      </c>
      <c r="E1197" s="91">
        <f t="shared" si="67"/>
        <v>2326.208619408701</v>
      </c>
      <c r="F1197" s="3"/>
      <c r="G1197" s="93">
        <f t="shared" si="68"/>
        <v>2326.208619408701</v>
      </c>
      <c r="H1197" s="74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2"/>
      <c r="X1197" s="2"/>
      <c r="Y1197" s="2"/>
    </row>
    <row r="1198" spans="3:25" s="72" customFormat="1">
      <c r="C1198" s="3">
        <f t="shared" si="65"/>
        <v>780.60726844406122</v>
      </c>
      <c r="D1198" s="3">
        <f t="shared" si="66"/>
        <v>350000</v>
      </c>
      <c r="E1198" s="91">
        <f t="shared" si="67"/>
        <v>2326.208619408701</v>
      </c>
      <c r="F1198" s="3"/>
      <c r="G1198" s="93">
        <f t="shared" si="68"/>
        <v>2326.208619408701</v>
      </c>
      <c r="H1198" s="74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2"/>
      <c r="X1198" s="2"/>
      <c r="Y1198" s="2"/>
    </row>
    <row r="1199" spans="3:25" s="72" customFormat="1">
      <c r="C1199" s="3">
        <f t="shared" si="65"/>
        <v>785.15430578274777</v>
      </c>
      <c r="D1199" s="3">
        <f t="shared" si="66"/>
        <v>350000</v>
      </c>
      <c r="E1199" s="91">
        <f t="shared" si="67"/>
        <v>2326.208619408701</v>
      </c>
      <c r="F1199" s="3"/>
      <c r="G1199" s="93">
        <f t="shared" si="68"/>
        <v>2326.208619408701</v>
      </c>
      <c r="H1199" s="74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2"/>
      <c r="X1199" s="2"/>
      <c r="Y1199" s="2"/>
    </row>
    <row r="1200" spans="3:25" s="72" customFormat="1">
      <c r="C1200" s="3">
        <f t="shared" si="65"/>
        <v>789.72782961393239</v>
      </c>
      <c r="D1200" s="3">
        <f t="shared" si="66"/>
        <v>350000</v>
      </c>
      <c r="E1200" s="91">
        <f t="shared" si="67"/>
        <v>2326.208619408701</v>
      </c>
      <c r="F1200" s="3"/>
      <c r="G1200" s="93">
        <f t="shared" si="68"/>
        <v>2326.208619408701</v>
      </c>
      <c r="H1200" s="74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2"/>
      <c r="X1200" s="2"/>
      <c r="Y1200" s="2"/>
    </row>
    <row r="1201" spans="3:25" s="72" customFormat="1">
      <c r="C1201" s="3">
        <f t="shared" si="65"/>
        <v>794.32799422143353</v>
      </c>
      <c r="D1201" s="3">
        <f t="shared" si="66"/>
        <v>350000</v>
      </c>
      <c r="E1201" s="91">
        <f t="shared" si="67"/>
        <v>2326.2086194087015</v>
      </c>
      <c r="F1201" s="3"/>
      <c r="G1201" s="93">
        <f t="shared" si="68"/>
        <v>2326.208619408701</v>
      </c>
      <c r="H1201" s="74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2"/>
      <c r="X1201" s="2"/>
      <c r="Y1201" s="2"/>
    </row>
    <row r="1202" spans="3:25" s="72" customFormat="1">
      <c r="C1202" s="3">
        <f t="shared" si="65"/>
        <v>798.95495478777332</v>
      </c>
      <c r="D1202" s="3">
        <f t="shared" si="66"/>
        <v>350000</v>
      </c>
      <c r="E1202" s="91">
        <f t="shared" si="67"/>
        <v>2326.208619408701</v>
      </c>
      <c r="F1202" s="3"/>
      <c r="G1202" s="93">
        <f t="shared" si="68"/>
        <v>2326.2086194087015</v>
      </c>
      <c r="H1202" s="74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2"/>
      <c r="X1202" s="2"/>
      <c r="Y1202" s="2"/>
    </row>
    <row r="1203" spans="3:25" s="72" customFormat="1">
      <c r="C1203" s="3">
        <f t="shared" si="65"/>
        <v>803.60886739941225</v>
      </c>
      <c r="D1203" s="3">
        <f t="shared" si="66"/>
        <v>350000</v>
      </c>
      <c r="E1203" s="91">
        <f t="shared" si="67"/>
        <v>2326.208619408701</v>
      </c>
      <c r="F1203" s="3"/>
      <c r="G1203" s="93">
        <f t="shared" si="68"/>
        <v>2326.208619408701</v>
      </c>
      <c r="H1203" s="74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2"/>
      <c r="X1203" s="2"/>
      <c r="Y1203" s="2"/>
    </row>
    <row r="1204" spans="3:25" s="72" customFormat="1">
      <c r="C1204" s="3">
        <f t="shared" si="65"/>
        <v>808.28988905201368</v>
      </c>
      <c r="D1204" s="3">
        <f t="shared" si="66"/>
        <v>350000</v>
      </c>
      <c r="E1204" s="91">
        <f t="shared" si="67"/>
        <v>2326.2086194087015</v>
      </c>
      <c r="F1204" s="3"/>
      <c r="G1204" s="93">
        <f t="shared" si="68"/>
        <v>2326.208619408701</v>
      </c>
      <c r="H1204" s="74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2"/>
      <c r="X1204" s="2"/>
      <c r="Y1204" s="2"/>
    </row>
    <row r="1205" spans="3:25" s="72" customFormat="1">
      <c r="C1205" s="3">
        <f t="shared" si="65"/>
        <v>812.99817765574187</v>
      </c>
      <c r="D1205" s="3">
        <f t="shared" si="66"/>
        <v>350000</v>
      </c>
      <c r="E1205" s="91">
        <f t="shared" si="67"/>
        <v>2326.2086194087015</v>
      </c>
      <c r="F1205" s="3"/>
      <c r="G1205" s="93">
        <f t="shared" si="68"/>
        <v>2326.2086194087015</v>
      </c>
      <c r="H1205" s="74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2"/>
      <c r="X1205" s="2"/>
      <c r="Y1205" s="2"/>
    </row>
    <row r="1206" spans="3:25" s="72" customFormat="1">
      <c r="C1206" s="3">
        <f t="shared" si="65"/>
        <v>817.7338920405864</v>
      </c>
      <c r="D1206" s="3">
        <f t="shared" si="66"/>
        <v>350000</v>
      </c>
      <c r="E1206" s="91">
        <f t="shared" si="67"/>
        <v>2326.2086194087015</v>
      </c>
      <c r="F1206" s="3"/>
      <c r="G1206" s="93">
        <f t="shared" si="68"/>
        <v>2326.2086194087015</v>
      </c>
      <c r="H1206" s="74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2"/>
      <c r="X1206" s="2"/>
      <c r="Y1206" s="2"/>
    </row>
    <row r="1207" spans="3:25" s="72" customFormat="1">
      <c r="C1207" s="3">
        <f t="shared" si="65"/>
        <v>822.49719196172282</v>
      </c>
      <c r="D1207" s="3">
        <f t="shared" si="66"/>
        <v>350000</v>
      </c>
      <c r="E1207" s="91">
        <f t="shared" si="67"/>
        <v>2326.208619408701</v>
      </c>
      <c r="F1207" s="3"/>
      <c r="G1207" s="93">
        <f t="shared" si="68"/>
        <v>2326.2086194087015</v>
      </c>
      <c r="H1207" s="74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2"/>
      <c r="X1207" s="2"/>
      <c r="Y1207" s="2"/>
    </row>
    <row r="1208" spans="3:25" s="72" customFormat="1">
      <c r="C1208" s="3">
        <f t="shared" si="65"/>
        <v>827.28823810489996</v>
      </c>
      <c r="D1208" s="3">
        <f t="shared" si="66"/>
        <v>350000</v>
      </c>
      <c r="E1208" s="91">
        <f t="shared" si="67"/>
        <v>2326.2086194087015</v>
      </c>
      <c r="F1208" s="3"/>
      <c r="G1208" s="93">
        <f t="shared" si="68"/>
        <v>2326.208619408701</v>
      </c>
      <c r="H1208" s="74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2"/>
      <c r="X1208" s="2"/>
      <c r="Y1208" s="2"/>
    </row>
    <row r="1209" spans="3:25" s="72" customFormat="1">
      <c r="C1209" s="3">
        <f t="shared" si="65"/>
        <v>832.10719209186095</v>
      </c>
      <c r="D1209" s="3">
        <f t="shared" si="66"/>
        <v>350000</v>
      </c>
      <c r="E1209" s="91">
        <f t="shared" si="67"/>
        <v>2326.208619408701</v>
      </c>
      <c r="F1209" s="3"/>
      <c r="G1209" s="93">
        <f t="shared" si="68"/>
        <v>2326.2086194087015</v>
      </c>
      <c r="H1209" s="74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2"/>
      <c r="X1209" s="2"/>
      <c r="Y1209" s="2"/>
    </row>
    <row r="1210" spans="3:25" s="72" customFormat="1">
      <c r="C1210" s="3">
        <f t="shared" si="65"/>
        <v>836.954216485796</v>
      </c>
      <c r="D1210" s="3">
        <f t="shared" si="66"/>
        <v>350000</v>
      </c>
      <c r="E1210" s="91">
        <f t="shared" si="67"/>
        <v>2326.2086194087015</v>
      </c>
      <c r="F1210" s="3"/>
      <c r="G1210" s="93">
        <f t="shared" si="68"/>
        <v>2326.208619408701</v>
      </c>
      <c r="H1210" s="74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2"/>
      <c r="X1210" s="2"/>
      <c r="Y1210" s="2"/>
    </row>
    <row r="1211" spans="3:25" s="72" customFormat="1">
      <c r="C1211" s="3">
        <f t="shared" si="65"/>
        <v>841.82947479682582</v>
      </c>
      <c r="D1211" s="3">
        <f t="shared" si="66"/>
        <v>350000</v>
      </c>
      <c r="E1211" s="91">
        <f t="shared" si="67"/>
        <v>2326.2086194087015</v>
      </c>
      <c r="F1211" s="3"/>
      <c r="G1211" s="93">
        <f t="shared" si="68"/>
        <v>2326.2086194087015</v>
      </c>
      <c r="H1211" s="74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2"/>
      <c r="X1211" s="2"/>
      <c r="Y1211" s="2"/>
    </row>
    <row r="1212" spans="3:25" s="72" customFormat="1">
      <c r="C1212" s="3">
        <f t="shared" si="65"/>
        <v>846.7331314875172</v>
      </c>
      <c r="D1212" s="3">
        <f t="shared" si="66"/>
        <v>350000</v>
      </c>
      <c r="E1212" s="91">
        <f t="shared" si="67"/>
        <v>2326.208619408701</v>
      </c>
      <c r="F1212" s="3"/>
      <c r="G1212" s="93">
        <f t="shared" si="68"/>
        <v>2326.2086194087015</v>
      </c>
      <c r="H1212" s="74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2"/>
      <c r="X1212" s="2"/>
      <c r="Y1212" s="2"/>
    </row>
    <row r="1213" spans="3:25" s="72" customFormat="1">
      <c r="C1213" s="3">
        <f t="shared" si="65"/>
        <v>851.66535197843189</v>
      </c>
      <c r="D1213" s="3">
        <f t="shared" si="66"/>
        <v>350000</v>
      </c>
      <c r="E1213" s="91">
        <f t="shared" si="67"/>
        <v>2326.2086194087015</v>
      </c>
      <c r="F1213" s="3"/>
      <c r="G1213" s="93">
        <f t="shared" si="68"/>
        <v>2326.208619408701</v>
      </c>
      <c r="H1213" s="74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2"/>
      <c r="X1213" s="2"/>
      <c r="Y1213" s="2"/>
    </row>
    <row r="1214" spans="3:25" s="72" customFormat="1">
      <c r="C1214" s="3">
        <f t="shared" si="65"/>
        <v>856.62630265370649</v>
      </c>
      <c r="D1214" s="3">
        <f t="shared" si="66"/>
        <v>350000</v>
      </c>
      <c r="E1214" s="91">
        <f t="shared" si="67"/>
        <v>2326.208619408701</v>
      </c>
      <c r="F1214" s="3"/>
      <c r="G1214" s="93">
        <f t="shared" si="68"/>
        <v>2326.2086194087015</v>
      </c>
      <c r="H1214" s="74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2"/>
      <c r="X1214" s="2"/>
      <c r="Y1214" s="2"/>
    </row>
    <row r="1215" spans="3:25" s="72" customFormat="1">
      <c r="C1215" s="3">
        <f t="shared" si="65"/>
        <v>861.61615086666427</v>
      </c>
      <c r="D1215" s="3">
        <f t="shared" si="66"/>
        <v>350000</v>
      </c>
      <c r="E1215" s="91">
        <f t="shared" si="67"/>
        <v>2326.208619408701</v>
      </c>
      <c r="F1215" s="3"/>
      <c r="G1215" s="93">
        <f t="shared" si="68"/>
        <v>2326.208619408701</v>
      </c>
      <c r="H1215" s="74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2"/>
      <c r="X1215" s="2"/>
      <c r="Y1215" s="2"/>
    </row>
    <row r="1216" spans="3:25" s="72" customFormat="1">
      <c r="C1216" s="3">
        <f t="shared" si="65"/>
        <v>866.63506494546266</v>
      </c>
      <c r="D1216" s="3">
        <f t="shared" si="66"/>
        <v>350000</v>
      </c>
      <c r="E1216" s="91">
        <f t="shared" si="67"/>
        <v>2326.2086194087015</v>
      </c>
      <c r="F1216" s="3"/>
      <c r="G1216" s="93">
        <f t="shared" si="68"/>
        <v>2326.208619408701</v>
      </c>
      <c r="H1216" s="74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2"/>
      <c r="X1216" s="2"/>
      <c r="Y1216" s="2"/>
    </row>
    <row r="1217" spans="3:25" s="72" customFormat="1">
      <c r="C1217" s="3">
        <f t="shared" si="65"/>
        <v>871.68321419876986</v>
      </c>
      <c r="D1217" s="3">
        <f t="shared" si="66"/>
        <v>350000</v>
      </c>
      <c r="E1217" s="91">
        <f t="shared" si="67"/>
        <v>2326.2086194087015</v>
      </c>
      <c r="F1217" s="3"/>
      <c r="G1217" s="93">
        <f t="shared" si="68"/>
        <v>2326.2086194087015</v>
      </c>
      <c r="H1217" s="74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2"/>
      <c r="X1217" s="2"/>
      <c r="Y1217" s="2"/>
    </row>
    <row r="1218" spans="3:25" s="72" customFormat="1">
      <c r="C1218" s="3">
        <f t="shared" ref="C1218:C1281" si="69">IF($D$10=0,IF(B223&lt;=$G$9,IF(ISERR(PPMT($G$11/12,B223-$D$7+$F$1012,$D$7-$D$7+$F$1012,-D1217)),"",PPMT($G$11/12,B223-$D$7+$F$1012,$D$7-$D$7+$F$1012,-D1217)),IF(ISERR(PPMT($G$12/12,B223-$D$7+$F$1012,$D$7-$D$7+$F$1012,-D1217)),"",PPMT($G$12/12,B223-$D$7+$F$1012-$G$9,$D$7-$D$7+$F$1012-$G$9,-D1217))),IF($D$10&lt;=$G$9,IF(B223&lt;=$G$9,IF(ISERR(PPMT($G$11/12,B223-$D$7+$F$1012,$D$7-$D$7+$F$1012,-D1217)),"",PPMT($G$11/12,B223-$D$7+$F$1012,$D$7-$D$7+$F$1012,-D1217)),IF(ISERR(PPMT($G$12/12,B223-$D$7+$F$1012+$D$10-$G$9,$D$7-$D$7+$F$1012+$D$10-$G$9,-D1217)),"",PPMT($G$12/12,B223-$D$7+$F$1012+$D$10-$G$9,$D$7-$D$7+$F$1012+$D$10-$G$9,-D1217))),IF(B223&lt;=$G$9,IF(ISERR(PPMT($G$11/12,B223-$D$7+$F$1012,$D$7-$D$7+$F$1012,-D1217)),"",PPMT($G$11/12,B223-$D$7+$F$1012,$D$7-$D$7+$F$1012,-D1217)),IF(ISERR(PPMT($G$12/12,B223-$D$7+$F$1012,$D$7-$D$7+$F$1012,-D1217)),"",PPMT($G$12/12,B223-$D$7+$F$1012,$D$7-$D$7+$F$1012,-D1217)))))</f>
        <v>876.76076892147785</v>
      </c>
      <c r="D1218" s="3">
        <f t="shared" ref="D1218:D1281" si="70">IF(B223&lt;$D$7-$G$10,$F$30,$D$1021)</f>
        <v>350000</v>
      </c>
      <c r="E1218" s="91">
        <f t="shared" si="67"/>
        <v>2326.208619408701</v>
      </c>
      <c r="F1218" s="3"/>
      <c r="G1218" s="93">
        <f t="shared" si="68"/>
        <v>2326.2086194087015</v>
      </c>
      <c r="H1218" s="74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2"/>
      <c r="X1218" s="2"/>
      <c r="Y1218" s="2"/>
    </row>
    <row r="1219" spans="3:25" s="72" customFormat="1">
      <c r="C1219" s="3">
        <f t="shared" si="69"/>
        <v>881.86790040044514</v>
      </c>
      <c r="D1219" s="3">
        <f t="shared" si="70"/>
        <v>350000</v>
      </c>
      <c r="E1219" s="91">
        <f t="shared" si="67"/>
        <v>2326.208619408701</v>
      </c>
      <c r="F1219" s="3"/>
      <c r="G1219" s="93">
        <f t="shared" si="68"/>
        <v>2326.208619408701</v>
      </c>
      <c r="H1219" s="74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2"/>
      <c r="X1219" s="2"/>
      <c r="Y1219" s="2"/>
    </row>
    <row r="1220" spans="3:25" s="72" customFormat="1">
      <c r="C1220" s="3">
        <f t="shared" si="69"/>
        <v>887.00478092027799</v>
      </c>
      <c r="D1220" s="3">
        <f t="shared" si="70"/>
        <v>350000</v>
      </c>
      <c r="E1220" s="91">
        <f t="shared" si="67"/>
        <v>2326.208619408701</v>
      </c>
      <c r="F1220" s="3"/>
      <c r="G1220" s="93">
        <f t="shared" si="68"/>
        <v>2326.208619408701</v>
      </c>
      <c r="H1220" s="74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2"/>
      <c r="X1220" s="2"/>
      <c r="Y1220" s="2"/>
    </row>
    <row r="1221" spans="3:25" s="72" customFormat="1">
      <c r="C1221" s="3">
        <f t="shared" si="69"/>
        <v>892.17158376913858</v>
      </c>
      <c r="D1221" s="3">
        <f t="shared" si="70"/>
        <v>350000</v>
      </c>
      <c r="E1221" s="91">
        <f t="shared" si="67"/>
        <v>2326.2086194087015</v>
      </c>
      <c r="F1221" s="3"/>
      <c r="G1221" s="93">
        <f t="shared" si="68"/>
        <v>2326.208619408701</v>
      </c>
      <c r="H1221" s="74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2"/>
      <c r="X1221" s="2"/>
      <c r="Y1221" s="2"/>
    </row>
    <row r="1222" spans="3:25" s="72" customFormat="1">
      <c r="C1222" s="3">
        <f t="shared" si="69"/>
        <v>897.36848324459368</v>
      </c>
      <c r="D1222" s="3">
        <f t="shared" si="70"/>
        <v>350000</v>
      </c>
      <c r="E1222" s="91">
        <f t="shared" si="67"/>
        <v>2326.2086194087015</v>
      </c>
      <c r="F1222" s="3"/>
      <c r="G1222" s="93">
        <f t="shared" si="68"/>
        <v>2326.2086194087015</v>
      </c>
      <c r="H1222" s="74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2"/>
      <c r="X1222" s="2"/>
      <c r="Y1222" s="2"/>
    </row>
    <row r="1223" spans="3:25" s="72" customFormat="1">
      <c r="C1223" s="3">
        <f t="shared" si="69"/>
        <v>902.59565465949356</v>
      </c>
      <c r="D1223" s="3">
        <f t="shared" si="70"/>
        <v>350000</v>
      </c>
      <c r="E1223" s="91">
        <f t="shared" si="67"/>
        <v>2326.208619408701</v>
      </c>
      <c r="F1223" s="3"/>
      <c r="G1223" s="93">
        <f t="shared" si="68"/>
        <v>2326.2086194087015</v>
      </c>
      <c r="H1223" s="74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2"/>
      <c r="X1223" s="2"/>
      <c r="Y1223" s="2"/>
    </row>
    <row r="1224" spans="3:25" s="72" customFormat="1">
      <c r="C1224" s="3">
        <f t="shared" si="69"/>
        <v>907.85327434788519</v>
      </c>
      <c r="D1224" s="3">
        <f t="shared" si="70"/>
        <v>350000</v>
      </c>
      <c r="E1224" s="91">
        <f t="shared" si="67"/>
        <v>2326.208619408701</v>
      </c>
      <c r="F1224" s="3"/>
      <c r="G1224" s="93">
        <f t="shared" si="68"/>
        <v>2326.208619408701</v>
      </c>
      <c r="H1224" s="74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2"/>
      <c r="X1224" s="2"/>
      <c r="Y1224" s="2"/>
    </row>
    <row r="1225" spans="3:25" s="72" customFormat="1">
      <c r="C1225" s="3">
        <f t="shared" si="69"/>
        <v>913.14151967096154</v>
      </c>
      <c r="D1225" s="3">
        <f t="shared" si="70"/>
        <v>350000</v>
      </c>
      <c r="E1225" s="91">
        <f t="shared" ref="E1225:E1288" si="71">IF(E223="","",(E223+IF(G223="",0,G223))/POWER($D$26+1,B223/12))</f>
        <v>2326.2086194087015</v>
      </c>
      <c r="F1225" s="3"/>
      <c r="G1225" s="93">
        <f t="shared" si="68"/>
        <v>2326.208619408701</v>
      </c>
      <c r="H1225" s="74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2"/>
      <c r="X1225" s="2"/>
      <c r="Y1225" s="2"/>
    </row>
    <row r="1226" spans="3:25" s="72" customFormat="1">
      <c r="C1226" s="3">
        <f t="shared" si="69"/>
        <v>918.46056902304485</v>
      </c>
      <c r="D1226" s="3">
        <f t="shared" si="70"/>
        <v>350000</v>
      </c>
      <c r="E1226" s="91">
        <f t="shared" si="71"/>
        <v>2326.208619408701</v>
      </c>
      <c r="F1226" s="3"/>
      <c r="G1226" s="93">
        <f t="shared" ref="G1226:G1289" si="72">IF(E223="","",(E223+IF(G223="",0,G223)))</f>
        <v>2326.2086194087015</v>
      </c>
      <c r="H1226" s="74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2"/>
      <c r="X1226" s="2"/>
      <c r="Y1226" s="2"/>
    </row>
    <row r="1227" spans="3:25" s="72" customFormat="1">
      <c r="C1227" s="3">
        <f t="shared" si="69"/>
        <v>923.81060183760405</v>
      </c>
      <c r="D1227" s="3">
        <f t="shared" si="70"/>
        <v>350000</v>
      </c>
      <c r="E1227" s="91">
        <f t="shared" si="71"/>
        <v>2326.208619408701</v>
      </c>
      <c r="F1227" s="3"/>
      <c r="G1227" s="93">
        <f t="shared" si="72"/>
        <v>2326.208619408701</v>
      </c>
      <c r="H1227" s="74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2"/>
      <c r="X1227" s="2"/>
      <c r="Y1227" s="2"/>
    </row>
    <row r="1228" spans="3:25" s="72" customFormat="1">
      <c r="C1228" s="3">
        <f t="shared" si="69"/>
        <v>929.19179859330814</v>
      </c>
      <c r="D1228" s="3">
        <f t="shared" si="70"/>
        <v>350000</v>
      </c>
      <c r="E1228" s="91">
        <f t="shared" si="71"/>
        <v>2326.2086194087015</v>
      </c>
      <c r="F1228" s="3"/>
      <c r="G1228" s="93">
        <f t="shared" si="72"/>
        <v>2326.208619408701</v>
      </c>
      <c r="H1228" s="74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2"/>
      <c r="X1228" s="2"/>
      <c r="Y1228" s="2"/>
    </row>
    <row r="1229" spans="3:25" s="72" customFormat="1">
      <c r="C1229" s="3">
        <f t="shared" si="69"/>
        <v>934.6043408201142</v>
      </c>
      <c r="D1229" s="3">
        <f t="shared" si="70"/>
        <v>350000</v>
      </c>
      <c r="E1229" s="91">
        <f t="shared" si="71"/>
        <v>2326.208619408701</v>
      </c>
      <c r="F1229" s="3"/>
      <c r="G1229" s="93">
        <f t="shared" si="72"/>
        <v>2326.2086194087015</v>
      </c>
      <c r="H1229" s="74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2"/>
      <c r="X1229" s="2"/>
      <c r="Y1229" s="2"/>
    </row>
    <row r="1230" spans="3:25" s="72" customFormat="1">
      <c r="C1230" s="3">
        <f t="shared" si="69"/>
        <v>940.04841110539121</v>
      </c>
      <c r="D1230" s="3">
        <f t="shared" si="70"/>
        <v>350000</v>
      </c>
      <c r="E1230" s="91">
        <f t="shared" si="71"/>
        <v>2326.2086194087015</v>
      </c>
      <c r="F1230" s="3"/>
      <c r="G1230" s="93">
        <f t="shared" si="72"/>
        <v>2326.208619408701</v>
      </c>
      <c r="H1230" s="74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2"/>
      <c r="X1230" s="2"/>
      <c r="Y1230" s="2"/>
    </row>
    <row r="1231" spans="3:25" s="72" customFormat="1">
      <c r="C1231" s="3">
        <f t="shared" si="69"/>
        <v>945.5241931000802</v>
      </c>
      <c r="D1231" s="3">
        <f t="shared" si="70"/>
        <v>350000</v>
      </c>
      <c r="E1231" s="91">
        <f t="shared" si="71"/>
        <v>2326.2086194087015</v>
      </c>
      <c r="F1231" s="3"/>
      <c r="G1231" s="93">
        <f t="shared" si="72"/>
        <v>2326.2086194087015</v>
      </c>
      <c r="H1231" s="74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2"/>
      <c r="X1231" s="2"/>
      <c r="Y1231" s="2"/>
    </row>
    <row r="1232" spans="3:25" s="72" customFormat="1">
      <c r="C1232" s="3">
        <f t="shared" si="69"/>
        <v>951.0318715248884</v>
      </c>
      <c r="D1232" s="3">
        <f t="shared" si="70"/>
        <v>350000</v>
      </c>
      <c r="E1232" s="91">
        <f t="shared" si="71"/>
        <v>2326.208619408701</v>
      </c>
      <c r="F1232" s="3"/>
      <c r="G1232" s="93">
        <f t="shared" si="72"/>
        <v>2326.2086194087015</v>
      </c>
      <c r="H1232" s="74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2"/>
      <c r="X1232" s="2"/>
      <c r="Y1232" s="2"/>
    </row>
    <row r="1233" spans="3:25" s="72" customFormat="1">
      <c r="C1233" s="3">
        <f t="shared" si="69"/>
        <v>956.57163217652078</v>
      </c>
      <c r="D1233" s="3">
        <f t="shared" si="70"/>
        <v>350000</v>
      </c>
      <c r="E1233" s="91">
        <f t="shared" si="71"/>
        <v>2326.2086194087015</v>
      </c>
      <c r="F1233" s="3"/>
      <c r="G1233" s="93">
        <f t="shared" si="72"/>
        <v>2326.208619408701</v>
      </c>
      <c r="H1233" s="74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2"/>
      <c r="X1233" s="2"/>
      <c r="Y1233" s="2"/>
    </row>
    <row r="1234" spans="3:25" s="72" customFormat="1">
      <c r="C1234" s="3">
        <f t="shared" si="69"/>
        <v>962.14366193394892</v>
      </c>
      <c r="D1234" s="3">
        <f t="shared" si="70"/>
        <v>350000</v>
      </c>
      <c r="E1234" s="91">
        <f t="shared" si="71"/>
        <v>2326.208619408701</v>
      </c>
      <c r="F1234" s="3"/>
      <c r="G1234" s="93">
        <f t="shared" si="72"/>
        <v>2326.2086194087015</v>
      </c>
      <c r="H1234" s="74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2"/>
      <c r="X1234" s="2"/>
      <c r="Y1234" s="2"/>
    </row>
    <row r="1235" spans="3:25" s="72" customFormat="1">
      <c r="C1235" s="3">
        <f t="shared" si="69"/>
        <v>967.74814876471407</v>
      </c>
      <c r="D1235" s="3">
        <f t="shared" si="70"/>
        <v>350000</v>
      </c>
      <c r="E1235" s="91">
        <f t="shared" si="71"/>
        <v>2326.208619408701</v>
      </c>
      <c r="F1235" s="3"/>
      <c r="G1235" s="93">
        <f t="shared" si="72"/>
        <v>2326.208619408701</v>
      </c>
      <c r="H1235" s="74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2"/>
      <c r="X1235" s="2"/>
      <c r="Y1235" s="2"/>
    </row>
    <row r="1236" spans="3:25" s="72" customFormat="1">
      <c r="C1236" s="3">
        <f t="shared" si="69"/>
        <v>973.38528173126872</v>
      </c>
      <c r="D1236" s="3">
        <f t="shared" si="70"/>
        <v>350000</v>
      </c>
      <c r="E1236" s="91">
        <f t="shared" si="71"/>
        <v>2326.2086194087015</v>
      </c>
      <c r="F1236" s="3"/>
      <c r="G1236" s="93">
        <f t="shared" si="72"/>
        <v>2326.208619408701</v>
      </c>
      <c r="H1236" s="74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2"/>
      <c r="X1236" s="2"/>
      <c r="Y1236" s="2"/>
    </row>
    <row r="1237" spans="3:25" s="72" customFormat="1">
      <c r="C1237" s="3">
        <f t="shared" si="69"/>
        <v>979.05525099735326</v>
      </c>
      <c r="D1237" s="3">
        <f t="shared" si="70"/>
        <v>350000</v>
      </c>
      <c r="E1237" s="91">
        <f t="shared" si="71"/>
        <v>2326.208619408701</v>
      </c>
      <c r="F1237" s="3"/>
      <c r="G1237" s="93">
        <f t="shared" si="72"/>
        <v>2326.2086194087015</v>
      </c>
      <c r="H1237" s="74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2"/>
      <c r="X1237" s="2"/>
      <c r="Y1237" s="2"/>
    </row>
    <row r="1238" spans="3:25" s="72" customFormat="1">
      <c r="C1238" s="3">
        <f t="shared" si="69"/>
        <v>984.75824783441271</v>
      </c>
      <c r="D1238" s="3">
        <f t="shared" si="70"/>
        <v>350000</v>
      </c>
      <c r="E1238" s="91">
        <f t="shared" si="71"/>
        <v>2326.208619408701</v>
      </c>
      <c r="F1238" s="3"/>
      <c r="G1238" s="93">
        <f t="shared" si="72"/>
        <v>2326.208619408701</v>
      </c>
      <c r="H1238" s="74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2"/>
      <c r="X1238" s="2"/>
      <c r="Y1238" s="2"/>
    </row>
    <row r="1239" spans="3:25" s="72" customFormat="1">
      <c r="C1239" s="3">
        <f t="shared" si="69"/>
        <v>990.49446462804826</v>
      </c>
      <c r="D1239" s="3">
        <f t="shared" si="70"/>
        <v>350000</v>
      </c>
      <c r="E1239" s="91">
        <f t="shared" si="71"/>
        <v>2326.2086194087015</v>
      </c>
      <c r="F1239" s="3"/>
      <c r="G1239" s="93">
        <f t="shared" si="72"/>
        <v>2326.208619408701</v>
      </c>
      <c r="H1239" s="74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2"/>
      <c r="X1239" s="2"/>
      <c r="Y1239" s="2"/>
    </row>
    <row r="1240" spans="3:25" s="72" customFormat="1">
      <c r="C1240" s="3">
        <f t="shared" si="69"/>
        <v>996.26409488450668</v>
      </c>
      <c r="D1240" s="3">
        <f t="shared" si="70"/>
        <v>350000</v>
      </c>
      <c r="E1240" s="91">
        <f t="shared" si="71"/>
        <v>2326.2086194087015</v>
      </c>
      <c r="F1240" s="3"/>
      <c r="G1240" s="93">
        <f t="shared" si="72"/>
        <v>2326.2086194087015</v>
      </c>
      <c r="H1240" s="74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2"/>
      <c r="X1240" s="2"/>
      <c r="Y1240" s="2"/>
    </row>
    <row r="1241" spans="3:25" s="72" customFormat="1">
      <c r="C1241" s="3">
        <f t="shared" si="69"/>
        <v>1002.0673332372089</v>
      </c>
      <c r="D1241" s="3">
        <f t="shared" si="70"/>
        <v>350000</v>
      </c>
      <c r="E1241" s="91">
        <f t="shared" si="71"/>
        <v>2326.2086194087015</v>
      </c>
      <c r="F1241" s="3"/>
      <c r="G1241" s="93">
        <f t="shared" si="72"/>
        <v>2326.2086194087015</v>
      </c>
      <c r="H1241" s="74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2"/>
      <c r="X1241" s="2"/>
      <c r="Y1241" s="2"/>
    </row>
    <row r="1242" spans="3:25" s="72" customFormat="1">
      <c r="C1242" s="3">
        <f t="shared" si="69"/>
        <v>1007.9043754533157</v>
      </c>
      <c r="D1242" s="3">
        <f t="shared" si="70"/>
        <v>350000</v>
      </c>
      <c r="E1242" s="91">
        <f t="shared" si="71"/>
        <v>2326.208619408701</v>
      </c>
      <c r="F1242" s="3"/>
      <c r="G1242" s="93">
        <f t="shared" si="72"/>
        <v>2326.2086194087015</v>
      </c>
      <c r="H1242" s="74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2"/>
      <c r="X1242" s="2"/>
      <c r="Y1242" s="2"/>
    </row>
    <row r="1243" spans="3:25" s="72" customFormat="1">
      <c r="C1243" s="3">
        <f t="shared" si="69"/>
        <v>1013.7754184403312</v>
      </c>
      <c r="D1243" s="3">
        <f t="shared" si="70"/>
        <v>350000</v>
      </c>
      <c r="E1243" s="91">
        <f t="shared" si="71"/>
        <v>2326.2086194087015</v>
      </c>
      <c r="F1243" s="3"/>
      <c r="G1243" s="93">
        <f t="shared" si="72"/>
        <v>2326.208619408701</v>
      </c>
      <c r="H1243" s="74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2"/>
      <c r="X1243" s="2"/>
      <c r="Y1243" s="2"/>
    </row>
    <row r="1244" spans="3:25" s="72" customFormat="1">
      <c r="C1244" s="3">
        <f t="shared" si="69"/>
        <v>1019.6806602527462</v>
      </c>
      <c r="D1244" s="3">
        <f t="shared" si="70"/>
        <v>350000</v>
      </c>
      <c r="E1244" s="91">
        <f t="shared" si="71"/>
        <v>2326.208619408701</v>
      </c>
      <c r="F1244" s="3"/>
      <c r="G1244" s="93">
        <f t="shared" si="72"/>
        <v>2326.2086194087015</v>
      </c>
      <c r="H1244" s="74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2"/>
      <c r="X1244" s="2"/>
      <c r="Y1244" s="2"/>
    </row>
    <row r="1245" spans="3:25" s="72" customFormat="1">
      <c r="C1245" s="3">
        <f t="shared" si="69"/>
        <v>1025.6203000987182</v>
      </c>
      <c r="D1245" s="3">
        <f t="shared" si="70"/>
        <v>350000</v>
      </c>
      <c r="E1245" s="91">
        <f t="shared" si="71"/>
        <v>2326.2086194087015</v>
      </c>
      <c r="F1245" s="3"/>
      <c r="G1245" s="93">
        <f t="shared" si="72"/>
        <v>2326.208619408701</v>
      </c>
      <c r="H1245" s="74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2"/>
      <c r="X1245" s="2"/>
      <c r="Y1245" s="2"/>
    </row>
    <row r="1246" spans="3:25" s="72" customFormat="1">
      <c r="C1246" s="3">
        <f t="shared" si="69"/>
        <v>1031.5945383467933</v>
      </c>
      <c r="D1246" s="3">
        <f t="shared" si="70"/>
        <v>350000</v>
      </c>
      <c r="E1246" s="91">
        <f t="shared" si="71"/>
        <v>2326.208619408701</v>
      </c>
      <c r="F1246" s="3"/>
      <c r="G1246" s="93">
        <f t="shared" si="72"/>
        <v>2326.2086194087015</v>
      </c>
      <c r="H1246" s="74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2"/>
      <c r="X1246" s="2"/>
      <c r="Y1246" s="2"/>
    </row>
    <row r="1247" spans="3:25" s="72" customFormat="1">
      <c r="C1247" s="3">
        <f t="shared" si="69"/>
        <v>1037.6035765326635</v>
      </c>
      <c r="D1247" s="3">
        <f t="shared" si="70"/>
        <v>350000</v>
      </c>
      <c r="E1247" s="91">
        <f t="shared" si="71"/>
        <v>2326.208619408701</v>
      </c>
      <c r="F1247" s="3"/>
      <c r="G1247" s="93">
        <f t="shared" si="72"/>
        <v>2326.208619408701</v>
      </c>
      <c r="H1247" s="74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2"/>
      <c r="X1247" s="2"/>
      <c r="Y1247" s="2"/>
    </row>
    <row r="1248" spans="3:25" s="72" customFormat="1">
      <c r="C1248" s="3">
        <f t="shared" si="69"/>
        <v>1043.6476173659664</v>
      </c>
      <c r="D1248" s="3">
        <f t="shared" si="70"/>
        <v>350000</v>
      </c>
      <c r="E1248" s="91">
        <f t="shared" si="71"/>
        <v>2326.2086194087015</v>
      </c>
      <c r="F1248" s="3"/>
      <c r="G1248" s="93">
        <f t="shared" si="72"/>
        <v>2326.208619408701</v>
      </c>
      <c r="H1248" s="74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2"/>
      <c r="X1248" s="2"/>
      <c r="Y1248" s="2"/>
    </row>
    <row r="1249" spans="3:25" s="72" customFormat="1">
      <c r="C1249" s="3">
        <f t="shared" si="69"/>
        <v>1049.7268647371229</v>
      </c>
      <c r="D1249" s="3">
        <f t="shared" si="70"/>
        <v>350000</v>
      </c>
      <c r="E1249" s="91">
        <f t="shared" si="71"/>
        <v>2326.2086194087015</v>
      </c>
      <c r="F1249" s="3"/>
      <c r="G1249" s="93">
        <f t="shared" si="72"/>
        <v>2326.2086194087015</v>
      </c>
      <c r="H1249" s="74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2"/>
      <c r="X1249" s="2"/>
      <c r="Y1249" s="2"/>
    </row>
    <row r="1250" spans="3:25" s="72" customFormat="1">
      <c r="C1250" s="3">
        <f t="shared" si="69"/>
        <v>1055.8415237242168</v>
      </c>
      <c r="D1250" s="3">
        <f t="shared" si="70"/>
        <v>350000</v>
      </c>
      <c r="E1250" s="91">
        <f t="shared" si="71"/>
        <v>2326.208619408701</v>
      </c>
      <c r="F1250" s="3"/>
      <c r="G1250" s="93">
        <f t="shared" si="72"/>
        <v>2326.2086194087015</v>
      </c>
      <c r="H1250" s="74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2"/>
      <c r="X1250" s="2"/>
      <c r="Y1250" s="2"/>
    </row>
    <row r="1251" spans="3:25" s="72" customFormat="1">
      <c r="C1251" s="3">
        <f t="shared" si="69"/>
        <v>1061.9918005999102</v>
      </c>
      <c r="D1251" s="3">
        <f t="shared" si="70"/>
        <v>350000</v>
      </c>
      <c r="E1251" s="91">
        <f t="shared" si="71"/>
        <v>2326.208619408701</v>
      </c>
      <c r="F1251" s="3"/>
      <c r="G1251" s="93">
        <f t="shared" si="72"/>
        <v>2326.208619408701</v>
      </c>
      <c r="H1251" s="74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2"/>
      <c r="X1251" s="2"/>
      <c r="Y1251" s="2"/>
    </row>
    <row r="1252" spans="3:25" s="72" customFormat="1">
      <c r="C1252" s="3">
        <f t="shared" si="69"/>
        <v>1068.1779028384049</v>
      </c>
      <c r="D1252" s="3">
        <f t="shared" si="70"/>
        <v>350000</v>
      </c>
      <c r="E1252" s="91">
        <f t="shared" si="71"/>
        <v>2326.2086194087015</v>
      </c>
      <c r="F1252" s="3"/>
      <c r="G1252" s="93">
        <f t="shared" si="72"/>
        <v>2326.208619408701</v>
      </c>
      <c r="H1252" s="74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2"/>
      <c r="X1252" s="2"/>
      <c r="Y1252" s="2"/>
    </row>
    <row r="1253" spans="3:25" s="72" customFormat="1">
      <c r="C1253" s="3">
        <f t="shared" si="69"/>
        <v>1074.4000391224386</v>
      </c>
      <c r="D1253" s="3">
        <f t="shared" si="70"/>
        <v>350000</v>
      </c>
      <c r="E1253" s="91">
        <f t="shared" si="71"/>
        <v>2326.208619408701</v>
      </c>
      <c r="F1253" s="3"/>
      <c r="G1253" s="93">
        <f t="shared" si="72"/>
        <v>2326.2086194087015</v>
      </c>
      <c r="H1253" s="74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2"/>
      <c r="X1253" s="2"/>
      <c r="Y1253" s="2"/>
    </row>
    <row r="1254" spans="3:25" s="72" customFormat="1">
      <c r="C1254" s="3">
        <f t="shared" si="69"/>
        <v>1080.6584193503268</v>
      </c>
      <c r="D1254" s="3">
        <f t="shared" si="70"/>
        <v>350000</v>
      </c>
      <c r="E1254" s="91">
        <f t="shared" si="71"/>
        <v>2326.208619408701</v>
      </c>
      <c r="F1254" s="3"/>
      <c r="G1254" s="93">
        <f t="shared" si="72"/>
        <v>2326.208619408701</v>
      </c>
      <c r="H1254" s="74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2"/>
      <c r="X1254" s="2"/>
      <c r="Y1254" s="2"/>
    </row>
    <row r="1255" spans="3:25" s="72" customFormat="1">
      <c r="C1255" s="3">
        <f t="shared" si="69"/>
        <v>1086.9532546430423</v>
      </c>
      <c r="D1255" s="3">
        <f t="shared" si="70"/>
        <v>350000</v>
      </c>
      <c r="E1255" s="91">
        <f t="shared" si="71"/>
        <v>2326.2086194087015</v>
      </c>
      <c r="F1255" s="3"/>
      <c r="G1255" s="93">
        <f t="shared" si="72"/>
        <v>2326.208619408701</v>
      </c>
      <c r="H1255" s="74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2"/>
      <c r="X1255" s="2"/>
      <c r="Y1255" s="2"/>
    </row>
    <row r="1256" spans="3:25" s="72" customFormat="1">
      <c r="C1256" s="3">
        <f t="shared" si="69"/>
        <v>1093.2847573513382</v>
      </c>
      <c r="D1256" s="3">
        <f t="shared" si="70"/>
        <v>350000</v>
      </c>
      <c r="E1256" s="91">
        <f t="shared" si="71"/>
        <v>2326.208619408701</v>
      </c>
      <c r="F1256" s="3"/>
      <c r="G1256" s="93">
        <f t="shared" si="72"/>
        <v>2326.2086194087015</v>
      </c>
      <c r="H1256" s="74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2"/>
      <c r="X1256" s="2"/>
      <c r="Y1256" s="2"/>
    </row>
    <row r="1257" spans="3:25" s="72" customFormat="1">
      <c r="C1257" s="3">
        <f t="shared" si="69"/>
        <v>1099.6531410629098</v>
      </c>
      <c r="D1257" s="3">
        <f t="shared" si="70"/>
        <v>350000</v>
      </c>
      <c r="E1257" s="91">
        <f t="shared" si="71"/>
        <v>2326.2086194087015</v>
      </c>
      <c r="F1257" s="3"/>
      <c r="G1257" s="93">
        <f t="shared" si="72"/>
        <v>2326.208619408701</v>
      </c>
      <c r="H1257" s="74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2"/>
      <c r="X1257" s="2"/>
      <c r="Y1257" s="2"/>
    </row>
    <row r="1258" spans="3:25" s="72" customFormat="1">
      <c r="C1258" s="3">
        <f t="shared" si="69"/>
        <v>1106.0586206096009</v>
      </c>
      <c r="D1258" s="3">
        <f t="shared" si="70"/>
        <v>350000</v>
      </c>
      <c r="E1258" s="91">
        <f t="shared" si="71"/>
        <v>2326.2086194087015</v>
      </c>
      <c r="F1258" s="3"/>
      <c r="G1258" s="93">
        <f t="shared" si="72"/>
        <v>2326.2086194087015</v>
      </c>
      <c r="H1258" s="74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2"/>
      <c r="X1258" s="2"/>
      <c r="Y1258" s="2"/>
    </row>
    <row r="1259" spans="3:25" s="72" customFormat="1">
      <c r="C1259" s="3">
        <f t="shared" si="69"/>
        <v>1112.5014120746521</v>
      </c>
      <c r="D1259" s="3">
        <f t="shared" si="70"/>
        <v>350000</v>
      </c>
      <c r="E1259" s="91">
        <f t="shared" si="71"/>
        <v>2326.2086194087015</v>
      </c>
      <c r="F1259" s="3"/>
      <c r="G1259" s="93">
        <f t="shared" si="72"/>
        <v>2326.2086194087015</v>
      </c>
      <c r="H1259" s="74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2"/>
      <c r="X1259" s="2"/>
      <c r="Y1259" s="2"/>
    </row>
    <row r="1260" spans="3:25" s="72" customFormat="1">
      <c r="C1260" s="3">
        <f t="shared" si="69"/>
        <v>1118.9817327999867</v>
      </c>
      <c r="D1260" s="3">
        <f t="shared" si="70"/>
        <v>350000</v>
      </c>
      <c r="E1260" s="91">
        <f t="shared" si="71"/>
        <v>2326.208619408701</v>
      </c>
      <c r="F1260" s="3"/>
      <c r="G1260" s="93">
        <f t="shared" si="72"/>
        <v>2326.2086194087015</v>
      </c>
      <c r="H1260" s="74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2"/>
      <c r="X1260" s="2"/>
      <c r="Y1260" s="2"/>
    </row>
    <row r="1261" spans="3:25" s="72" customFormat="1">
      <c r="C1261" s="3">
        <f t="shared" si="69"/>
        <v>1125.4998013935467</v>
      </c>
      <c r="D1261" s="3">
        <f t="shared" si="70"/>
        <v>350000</v>
      </c>
      <c r="E1261" s="91">
        <f t="shared" si="71"/>
        <v>2326.2086194087015</v>
      </c>
      <c r="F1261" s="3"/>
      <c r="G1261" s="93">
        <f t="shared" si="72"/>
        <v>2326.208619408701</v>
      </c>
      <c r="H1261" s="74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2"/>
      <c r="X1261" s="2"/>
      <c r="Y1261" s="2"/>
    </row>
    <row r="1262" spans="3:25" s="72" customFormat="1">
      <c r="C1262" s="3">
        <f t="shared" si="69"/>
        <v>1132.0558377366642</v>
      </c>
      <c r="D1262" s="3">
        <f t="shared" si="70"/>
        <v>350000</v>
      </c>
      <c r="E1262" s="91">
        <f t="shared" si="71"/>
        <v>2326.208619408701</v>
      </c>
      <c r="F1262" s="3"/>
      <c r="G1262" s="93">
        <f t="shared" si="72"/>
        <v>2326.2086194087015</v>
      </c>
      <c r="H1262" s="74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2"/>
      <c r="X1262" s="2"/>
      <c r="Y1262" s="2"/>
    </row>
    <row r="1263" spans="3:25" s="72" customFormat="1">
      <c r="C1263" s="3">
        <f t="shared" si="69"/>
        <v>1138.6500629914801</v>
      </c>
      <c r="D1263" s="3">
        <f t="shared" si="70"/>
        <v>350000</v>
      </c>
      <c r="E1263" s="91">
        <f t="shared" si="71"/>
        <v>2326.2086194087015</v>
      </c>
      <c r="F1263" s="3"/>
      <c r="G1263" s="93">
        <f t="shared" si="72"/>
        <v>2326.208619408701</v>
      </c>
      <c r="H1263" s="74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2"/>
      <c r="X1263" s="2"/>
      <c r="Y1263" s="2"/>
    </row>
    <row r="1264" spans="3:25" s="72" customFormat="1">
      <c r="C1264" s="3">
        <f t="shared" si="69"/>
        <v>1145.2826996084057</v>
      </c>
      <c r="D1264" s="3">
        <f t="shared" si="70"/>
        <v>350000</v>
      </c>
      <c r="E1264" s="91">
        <f t="shared" si="71"/>
        <v>2326.2086194087015</v>
      </c>
      <c r="F1264" s="3"/>
      <c r="G1264" s="93">
        <f t="shared" si="72"/>
        <v>2326.2086194087015</v>
      </c>
      <c r="H1264" s="74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2"/>
      <c r="X1264" s="2"/>
      <c r="Y1264" s="2"/>
    </row>
    <row r="1265" spans="3:25" s="72" customFormat="1">
      <c r="C1265" s="3">
        <f t="shared" si="69"/>
        <v>1151.9539713336246</v>
      </c>
      <c r="D1265" s="3">
        <f t="shared" si="70"/>
        <v>350000</v>
      </c>
      <c r="E1265" s="91">
        <f t="shared" si="71"/>
        <v>2326.2086194087015</v>
      </c>
      <c r="F1265" s="3"/>
      <c r="G1265" s="93">
        <f t="shared" si="72"/>
        <v>2326.2086194087015</v>
      </c>
      <c r="H1265" s="74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2"/>
      <c r="X1265" s="2"/>
      <c r="Y1265" s="2"/>
    </row>
    <row r="1266" spans="3:25" s="72" customFormat="1">
      <c r="C1266" s="3">
        <f t="shared" si="69"/>
        <v>1158.6641032166431</v>
      </c>
      <c r="D1266" s="3">
        <f t="shared" si="70"/>
        <v>350000</v>
      </c>
      <c r="E1266" s="91">
        <f t="shared" si="71"/>
        <v>2326.2086194087015</v>
      </c>
      <c r="F1266" s="3"/>
      <c r="G1266" s="93">
        <f t="shared" si="72"/>
        <v>2326.2086194087015</v>
      </c>
      <c r="H1266" s="74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2"/>
      <c r="X1266" s="2"/>
      <c r="Y1266" s="2"/>
    </row>
    <row r="1267" spans="3:25" s="72" customFormat="1">
      <c r="C1267" s="3">
        <f t="shared" si="69"/>
        <v>1165.41332161788</v>
      </c>
      <c r="D1267" s="3">
        <f t="shared" si="70"/>
        <v>350000</v>
      </c>
      <c r="E1267" s="91">
        <f t="shared" si="71"/>
        <v>2326.208619408701</v>
      </c>
      <c r="F1267" s="3"/>
      <c r="G1267" s="93">
        <f t="shared" si="72"/>
        <v>2326.2086194087015</v>
      </c>
      <c r="H1267" s="74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2"/>
      <c r="X1267" s="2"/>
      <c r="Y1267" s="2"/>
    </row>
    <row r="1268" spans="3:25" s="72" customFormat="1">
      <c r="C1268" s="3">
        <f t="shared" si="69"/>
        <v>1172.2018542163039</v>
      </c>
      <c r="D1268" s="3">
        <f t="shared" si="70"/>
        <v>350000</v>
      </c>
      <c r="E1268" s="91">
        <f t="shared" si="71"/>
        <v>2326.208619408701</v>
      </c>
      <c r="F1268" s="3"/>
      <c r="G1268" s="93">
        <f t="shared" si="72"/>
        <v>2326.208619408701</v>
      </c>
      <c r="H1268" s="74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2"/>
      <c r="X1268" s="2"/>
      <c r="Y1268" s="2"/>
    </row>
    <row r="1269" spans="3:25" s="72" customFormat="1">
      <c r="C1269" s="3">
        <f t="shared" si="69"/>
        <v>1179.0299300171139</v>
      </c>
      <c r="D1269" s="3">
        <f t="shared" si="70"/>
        <v>350000</v>
      </c>
      <c r="E1269" s="91">
        <f t="shared" si="71"/>
        <v>2326.208619408701</v>
      </c>
      <c r="F1269" s="3"/>
      <c r="G1269" s="93">
        <f t="shared" si="72"/>
        <v>2326.208619408701</v>
      </c>
      <c r="H1269" s="74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2"/>
      <c r="X1269" s="2"/>
      <c r="Y1269" s="2"/>
    </row>
    <row r="1270" spans="3:25" s="72" customFormat="1">
      <c r="C1270" s="3">
        <f t="shared" si="69"/>
        <v>1185.8977793594636</v>
      </c>
      <c r="D1270" s="3">
        <f t="shared" si="70"/>
        <v>350000</v>
      </c>
      <c r="E1270" s="91">
        <f t="shared" si="71"/>
        <v>2326.208619408701</v>
      </c>
      <c r="F1270" s="3"/>
      <c r="G1270" s="93">
        <f t="shared" si="72"/>
        <v>2326.208619408701</v>
      </c>
      <c r="H1270" s="74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2"/>
      <c r="X1270" s="2"/>
      <c r="Y1270" s="2"/>
    </row>
    <row r="1271" spans="3:25" s="72" customFormat="1">
      <c r="C1271" s="3">
        <f t="shared" si="69"/>
        <v>1192.8056339242326</v>
      </c>
      <c r="D1271" s="3">
        <f t="shared" si="70"/>
        <v>350000</v>
      </c>
      <c r="E1271" s="91">
        <f t="shared" si="71"/>
        <v>2326.208619408701</v>
      </c>
      <c r="F1271" s="3"/>
      <c r="G1271" s="93">
        <f t="shared" si="72"/>
        <v>2326.208619408701</v>
      </c>
      <c r="H1271" s="74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2"/>
      <c r="X1271" s="2"/>
      <c r="Y1271" s="2"/>
    </row>
    <row r="1272" spans="3:25" s="72" customFormat="1">
      <c r="C1272" s="3">
        <f t="shared" si="69"/>
        <v>1199.7537267418411</v>
      </c>
      <c r="D1272" s="3">
        <f t="shared" si="70"/>
        <v>350000</v>
      </c>
      <c r="E1272" s="91">
        <f t="shared" si="71"/>
        <v>2326.2086194087015</v>
      </c>
      <c r="F1272" s="3"/>
      <c r="G1272" s="93">
        <f t="shared" si="72"/>
        <v>2326.208619408701</v>
      </c>
      <c r="H1272" s="74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2"/>
      <c r="X1272" s="2"/>
      <c r="Y1272" s="2"/>
    </row>
    <row r="1273" spans="3:25" s="72" customFormat="1">
      <c r="C1273" s="3">
        <f t="shared" si="69"/>
        <v>1206.7422922001124</v>
      </c>
      <c r="D1273" s="3">
        <f t="shared" si="70"/>
        <v>350000</v>
      </c>
      <c r="E1273" s="91">
        <f t="shared" si="71"/>
        <v>2326.208619408701</v>
      </c>
      <c r="F1273" s="3"/>
      <c r="G1273" s="93">
        <f t="shared" si="72"/>
        <v>2326.2086194087015</v>
      </c>
      <c r="H1273" s="74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2"/>
      <c r="X1273" s="2"/>
      <c r="Y1273" s="2"/>
    </row>
    <row r="1274" spans="3:25" s="72" customFormat="1">
      <c r="C1274" s="3">
        <f t="shared" si="69"/>
        <v>1213.7715660521781</v>
      </c>
      <c r="D1274" s="3">
        <f t="shared" si="70"/>
        <v>350000</v>
      </c>
      <c r="E1274" s="91">
        <f t="shared" si="71"/>
        <v>2326.2086194087015</v>
      </c>
      <c r="F1274" s="3"/>
      <c r="G1274" s="93">
        <f t="shared" si="72"/>
        <v>2326.208619408701</v>
      </c>
      <c r="H1274" s="74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2"/>
      <c r="X1274" s="2"/>
      <c r="Y1274" s="2"/>
    </row>
    <row r="1275" spans="3:25" s="72" customFormat="1">
      <c r="C1275" s="3">
        <f t="shared" si="69"/>
        <v>1220.8417854244319</v>
      </c>
      <c r="D1275" s="3">
        <f t="shared" si="70"/>
        <v>350000</v>
      </c>
      <c r="E1275" s="91">
        <f t="shared" si="71"/>
        <v>2326.2086194087015</v>
      </c>
      <c r="F1275" s="3"/>
      <c r="G1275" s="93">
        <f t="shared" si="72"/>
        <v>2326.2086194087015</v>
      </c>
      <c r="H1275" s="74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2"/>
      <c r="X1275" s="2"/>
      <c r="Y1275" s="2"/>
    </row>
    <row r="1276" spans="3:25" s="72" customFormat="1">
      <c r="C1276" s="3">
        <f t="shared" si="69"/>
        <v>1227.9531888245294</v>
      </c>
      <c r="D1276" s="3">
        <f t="shared" si="70"/>
        <v>350000</v>
      </c>
      <c r="E1276" s="91">
        <f t="shared" si="71"/>
        <v>2326.2086194087005</v>
      </c>
      <c r="F1276" s="3"/>
      <c r="G1276" s="93">
        <f t="shared" si="72"/>
        <v>2326.2086194087015</v>
      </c>
      <c r="H1276" s="74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2"/>
      <c r="X1276" s="2"/>
      <c r="Y1276" s="2"/>
    </row>
    <row r="1277" spans="3:25" s="72" customFormat="1">
      <c r="C1277" s="3">
        <f t="shared" si="69"/>
        <v>1235.1060161494322</v>
      </c>
      <c r="D1277" s="3">
        <f t="shared" si="70"/>
        <v>350000</v>
      </c>
      <c r="E1277" s="91">
        <f t="shared" si="71"/>
        <v>2326.208619408701</v>
      </c>
      <c r="F1277" s="3"/>
      <c r="G1277" s="93">
        <f t="shared" si="72"/>
        <v>2326.2086194087005</v>
      </c>
      <c r="H1277" s="74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2"/>
      <c r="X1277" s="2"/>
      <c r="Y1277" s="2"/>
    </row>
    <row r="1278" spans="3:25" s="72" customFormat="1">
      <c r="C1278" s="3">
        <f t="shared" si="69"/>
        <v>1242.3005086935027</v>
      </c>
      <c r="D1278" s="3">
        <f t="shared" si="70"/>
        <v>350000</v>
      </c>
      <c r="E1278" s="91">
        <f t="shared" si="71"/>
        <v>2326.2086194087005</v>
      </c>
      <c r="F1278" s="3"/>
      <c r="G1278" s="93">
        <f t="shared" si="72"/>
        <v>2326.208619408701</v>
      </c>
      <c r="H1278" s="74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2"/>
      <c r="X1278" s="2"/>
      <c r="Y1278" s="2"/>
    </row>
    <row r="1279" spans="3:25" s="72" customFormat="1">
      <c r="C1279" s="3">
        <f t="shared" si="69"/>
        <v>1249.5369091566422</v>
      </c>
      <c r="D1279" s="3">
        <f t="shared" si="70"/>
        <v>350000</v>
      </c>
      <c r="E1279" s="91">
        <f t="shared" si="71"/>
        <v>2326.208619408701</v>
      </c>
      <c r="F1279" s="3"/>
      <c r="G1279" s="93">
        <f t="shared" si="72"/>
        <v>2326.2086194087005</v>
      </c>
      <c r="H1279" s="74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2"/>
      <c r="X1279" s="2"/>
      <c r="Y1279" s="2"/>
    </row>
    <row r="1280" spans="3:25" s="72" customFormat="1">
      <c r="C1280" s="3">
        <f t="shared" si="69"/>
        <v>1256.8154616524796</v>
      </c>
      <c r="D1280" s="3">
        <f t="shared" si="70"/>
        <v>350000</v>
      </c>
      <c r="E1280" s="91">
        <f t="shared" si="71"/>
        <v>2326.208619408701</v>
      </c>
      <c r="F1280" s="3"/>
      <c r="G1280" s="93">
        <f t="shared" si="72"/>
        <v>2326.208619408701</v>
      </c>
      <c r="H1280" s="74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2"/>
      <c r="X1280" s="2"/>
      <c r="Y1280" s="2"/>
    </row>
    <row r="1281" spans="3:25" s="72" customFormat="1">
      <c r="C1281" s="3">
        <f t="shared" si="69"/>
        <v>1264.1364117166056</v>
      </c>
      <c r="D1281" s="3">
        <f t="shared" si="70"/>
        <v>350000</v>
      </c>
      <c r="E1281" s="91">
        <f t="shared" si="71"/>
        <v>2326.2086194087015</v>
      </c>
      <c r="F1281" s="3"/>
      <c r="G1281" s="93">
        <f t="shared" si="72"/>
        <v>2326.208619408701</v>
      </c>
      <c r="H1281" s="74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2"/>
      <c r="X1281" s="2"/>
      <c r="Y1281" s="2"/>
    </row>
    <row r="1282" spans="3:25" s="72" customFormat="1">
      <c r="C1282" s="3">
        <f t="shared" ref="C1282:C1345" si="73">IF($D$10=0,IF(B287&lt;=$G$9,IF(ISERR(PPMT($G$11/12,B287-$D$7+$F$1012,$D$7-$D$7+$F$1012,-D1281)),"",PPMT($G$11/12,B287-$D$7+$F$1012,$D$7-$D$7+$F$1012,-D1281)),IF(ISERR(PPMT($G$12/12,B287-$D$7+$F$1012,$D$7-$D$7+$F$1012,-D1281)),"",PPMT($G$12/12,B287-$D$7+$F$1012-$G$9,$D$7-$D$7+$F$1012-$G$9,-D1281))),IF($D$10&lt;=$G$9,IF(B287&lt;=$G$9,IF(ISERR(PPMT($G$11/12,B287-$D$7+$F$1012,$D$7-$D$7+$F$1012,-D1281)),"",PPMT($G$11/12,B287-$D$7+$F$1012,$D$7-$D$7+$F$1012,-D1281)),IF(ISERR(PPMT($G$12/12,B287-$D$7+$F$1012+$D$10-$G$9,$D$7-$D$7+$F$1012+$D$10-$G$9,-D1281)),"",PPMT($G$12/12,B287-$D$7+$F$1012+$D$10-$G$9,$D$7-$D$7+$F$1012+$D$10-$G$9,-D1281))),IF(B287&lt;=$G$9,IF(ISERR(PPMT($G$11/12,B287-$D$7+$F$1012,$D$7-$D$7+$F$1012,-D1281)),"",PPMT($G$11/12,B287-$D$7+$F$1012,$D$7-$D$7+$F$1012,-D1281)),IF(ISERR(PPMT($G$12/12,B287-$D$7+$F$1012,$D$7-$D$7+$F$1012,-D1281)),"",PPMT($G$12/12,B287-$D$7+$F$1012,$D$7-$D$7+$F$1012,-D1281)))))</f>
        <v>1271.5000063148545</v>
      </c>
      <c r="D1282" s="3">
        <f t="shared" ref="D1282:D1345" si="74">IF(B287&lt;$D$7-$G$10,$F$30,$D$1021)</f>
        <v>350000</v>
      </c>
      <c r="E1282" s="91">
        <f t="shared" si="71"/>
        <v>2326.2086194087015</v>
      </c>
      <c r="F1282" s="3"/>
      <c r="G1282" s="93">
        <f t="shared" si="72"/>
        <v>2326.2086194087015</v>
      </c>
      <c r="H1282" s="74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2"/>
      <c r="X1282" s="2"/>
      <c r="Y1282" s="2"/>
    </row>
    <row r="1283" spans="3:25" s="72" customFormat="1">
      <c r="C1283" s="3">
        <f t="shared" si="73"/>
        <v>1278.9064938516387</v>
      </c>
      <c r="D1283" s="3">
        <f t="shared" si="74"/>
        <v>350000</v>
      </c>
      <c r="E1283" s="91">
        <f t="shared" si="71"/>
        <v>2326.2086194087015</v>
      </c>
      <c r="F1283" s="3"/>
      <c r="G1283" s="93">
        <f t="shared" si="72"/>
        <v>2326.2086194087015</v>
      </c>
      <c r="H1283" s="74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2"/>
      <c r="X1283" s="2"/>
      <c r="Y1283" s="2"/>
    </row>
    <row r="1284" spans="3:25" s="72" customFormat="1">
      <c r="C1284" s="3">
        <f t="shared" si="73"/>
        <v>1286.3561241783245</v>
      </c>
      <c r="D1284" s="3">
        <f t="shared" si="74"/>
        <v>350000</v>
      </c>
      <c r="E1284" s="91">
        <f t="shared" si="71"/>
        <v>2326.2086194087015</v>
      </c>
      <c r="F1284" s="3"/>
      <c r="G1284" s="93">
        <f t="shared" si="72"/>
        <v>2326.2086194087015</v>
      </c>
      <c r="H1284" s="74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2"/>
      <c r="X1284" s="2"/>
      <c r="Y1284" s="2"/>
    </row>
    <row r="1285" spans="3:25" s="72" customFormat="1">
      <c r="C1285" s="3">
        <f t="shared" si="73"/>
        <v>1293.849148601663</v>
      </c>
      <c r="D1285" s="3">
        <f t="shared" si="74"/>
        <v>350000</v>
      </c>
      <c r="E1285" s="91">
        <f t="shared" si="71"/>
        <v>2326.2086194087015</v>
      </c>
      <c r="F1285" s="3"/>
      <c r="G1285" s="93">
        <f t="shared" si="72"/>
        <v>2326.2086194087015</v>
      </c>
      <c r="H1285" s="74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2"/>
      <c r="X1285" s="2"/>
      <c r="Y1285" s="2"/>
    </row>
    <row r="1286" spans="3:25" s="72" customFormat="1">
      <c r="C1286" s="3">
        <f t="shared" si="73"/>
        <v>1301.385819892268</v>
      </c>
      <c r="D1286" s="3">
        <f t="shared" si="74"/>
        <v>350000</v>
      </c>
      <c r="E1286" s="91">
        <f t="shared" si="71"/>
        <v>2326.208619408701</v>
      </c>
      <c r="F1286" s="3"/>
      <c r="G1286" s="93">
        <f t="shared" si="72"/>
        <v>2326.2086194087015</v>
      </c>
      <c r="H1286" s="74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2"/>
      <c r="X1286" s="2"/>
      <c r="Y1286" s="2"/>
    </row>
    <row r="1287" spans="3:25" s="72" customFormat="1">
      <c r="C1287" s="3">
        <f t="shared" si="73"/>
        <v>1308.9663922931404</v>
      </c>
      <c r="D1287" s="3">
        <f t="shared" si="74"/>
        <v>350000</v>
      </c>
      <c r="E1287" s="91">
        <f t="shared" si="71"/>
        <v>2326.208619408701</v>
      </c>
      <c r="F1287" s="3"/>
      <c r="G1287" s="93">
        <f t="shared" si="72"/>
        <v>2326.208619408701</v>
      </c>
      <c r="H1287" s="74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2"/>
      <c r="X1287" s="2"/>
      <c r="Y1287" s="2"/>
    </row>
    <row r="1288" spans="3:25" s="72" customFormat="1">
      <c r="C1288" s="3">
        <f t="shared" si="73"/>
        <v>1316.5911215282481</v>
      </c>
      <c r="D1288" s="3">
        <f t="shared" si="74"/>
        <v>350000</v>
      </c>
      <c r="E1288" s="91">
        <f t="shared" si="71"/>
        <v>2326.208619408701</v>
      </c>
      <c r="F1288" s="3"/>
      <c r="G1288" s="93">
        <f t="shared" si="72"/>
        <v>2326.208619408701</v>
      </c>
      <c r="H1288" s="74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2"/>
      <c r="X1288" s="2"/>
      <c r="Y1288" s="2"/>
    </row>
    <row r="1289" spans="3:25" s="72" customFormat="1">
      <c r="C1289" s="3">
        <f t="shared" si="73"/>
        <v>1324.2602648111501</v>
      </c>
      <c r="D1289" s="3">
        <f t="shared" si="74"/>
        <v>350000</v>
      </c>
      <c r="E1289" s="91">
        <f t="shared" ref="E1289:E1352" si="75">IF(E287="","",(E287+IF(G287="",0,G287))/POWER($D$26+1,B287/12))</f>
        <v>2326.2086194087005</v>
      </c>
      <c r="F1289" s="3"/>
      <c r="G1289" s="93">
        <f t="shared" si="72"/>
        <v>2326.208619408701</v>
      </c>
      <c r="H1289" s="74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2"/>
      <c r="X1289" s="2"/>
      <c r="Y1289" s="2"/>
    </row>
    <row r="1290" spans="3:25" s="72" customFormat="1">
      <c r="C1290" s="3">
        <f t="shared" si="73"/>
        <v>1331.9740808536749</v>
      </c>
      <c r="D1290" s="3">
        <f t="shared" si="74"/>
        <v>350000</v>
      </c>
      <c r="E1290" s="91">
        <f t="shared" si="75"/>
        <v>2326.208619408701</v>
      </c>
      <c r="F1290" s="3"/>
      <c r="G1290" s="93">
        <f t="shared" ref="G1290:G1353" si="76">IF(E287="","",(E287+IF(G287="",0,G287)))</f>
        <v>2326.2086194087005</v>
      </c>
      <c r="H1290" s="74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2"/>
      <c r="X1290" s="2"/>
      <c r="Y1290" s="2"/>
    </row>
    <row r="1291" spans="3:25" s="72" customFormat="1">
      <c r="C1291" s="3">
        <f t="shared" si="73"/>
        <v>1339.7328298746475</v>
      </c>
      <c r="D1291" s="3">
        <f t="shared" si="74"/>
        <v>350000</v>
      </c>
      <c r="E1291" s="91">
        <f t="shared" si="75"/>
        <v>2326.2086194087015</v>
      </c>
      <c r="F1291" s="3"/>
      <c r="G1291" s="93">
        <f t="shared" si="76"/>
        <v>2326.208619408701</v>
      </c>
      <c r="H1291" s="74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2"/>
      <c r="X1291" s="2"/>
      <c r="Y1291" s="2"/>
    </row>
    <row r="1292" spans="3:25" s="72" customFormat="1">
      <c r="C1292" s="3">
        <f t="shared" si="73"/>
        <v>1347.5367736086673</v>
      </c>
      <c r="D1292" s="3">
        <f t="shared" si="74"/>
        <v>350000</v>
      </c>
      <c r="E1292" s="91">
        <f t="shared" si="75"/>
        <v>2326.208619408701</v>
      </c>
      <c r="F1292" s="3"/>
      <c r="G1292" s="93">
        <f t="shared" si="76"/>
        <v>2326.2086194087015</v>
      </c>
      <c r="H1292" s="74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2"/>
      <c r="X1292" s="2"/>
      <c r="Y1292" s="2"/>
    </row>
    <row r="1293" spans="3:25" s="72" customFormat="1">
      <c r="C1293" s="3">
        <f t="shared" si="73"/>
        <v>1355.3861753149381</v>
      </c>
      <c r="D1293" s="3">
        <f t="shared" si="74"/>
        <v>350000</v>
      </c>
      <c r="E1293" s="91">
        <f t="shared" si="75"/>
        <v>2326.2086194087015</v>
      </c>
      <c r="F1293" s="3"/>
      <c r="G1293" s="93">
        <f t="shared" si="76"/>
        <v>2326.208619408701</v>
      </c>
      <c r="H1293" s="74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2"/>
      <c r="X1293" s="2"/>
      <c r="Y1293" s="2"/>
    </row>
    <row r="1294" spans="3:25" s="72" customFormat="1">
      <c r="C1294" s="3">
        <f t="shared" si="73"/>
        <v>1363.2812997861474</v>
      </c>
      <c r="D1294" s="3">
        <f t="shared" si="74"/>
        <v>350000</v>
      </c>
      <c r="E1294" s="91">
        <f t="shared" si="75"/>
        <v>2326.2086194087015</v>
      </c>
      <c r="F1294" s="3"/>
      <c r="G1294" s="93">
        <f t="shared" si="76"/>
        <v>2326.2086194087015</v>
      </c>
      <c r="H1294" s="74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2"/>
      <c r="X1294" s="2"/>
      <c r="Y1294" s="2"/>
    </row>
    <row r="1295" spans="3:25" s="72" customFormat="1">
      <c r="C1295" s="3">
        <f t="shared" si="73"/>
        <v>1371.2224133574018</v>
      </c>
      <c r="D1295" s="3">
        <f t="shared" si="74"/>
        <v>350000</v>
      </c>
      <c r="E1295" s="91">
        <f t="shared" si="75"/>
        <v>2326.2086194087015</v>
      </c>
      <c r="F1295" s="3"/>
      <c r="G1295" s="93">
        <f t="shared" si="76"/>
        <v>2326.2086194087015</v>
      </c>
      <c r="H1295" s="74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2"/>
      <c r="X1295" s="2"/>
      <c r="Y1295" s="2"/>
    </row>
    <row r="1296" spans="3:25" s="72" customFormat="1">
      <c r="C1296" s="3">
        <f t="shared" si="73"/>
        <v>1379.2097839152086</v>
      </c>
      <c r="D1296" s="3">
        <f t="shared" si="74"/>
        <v>350000</v>
      </c>
      <c r="E1296" s="91">
        <f t="shared" si="75"/>
        <v>2326.2086194087015</v>
      </c>
      <c r="F1296" s="3"/>
      <c r="G1296" s="93">
        <f t="shared" si="76"/>
        <v>2326.2086194087015</v>
      </c>
      <c r="H1296" s="74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2"/>
      <c r="X1296" s="2"/>
      <c r="Y1296" s="2"/>
    </row>
    <row r="1297" spans="3:25" s="72" customFormat="1">
      <c r="C1297" s="3">
        <f t="shared" si="73"/>
        <v>1387.2436809065148</v>
      </c>
      <c r="D1297" s="3">
        <f t="shared" si="74"/>
        <v>350000</v>
      </c>
      <c r="E1297" s="91">
        <f t="shared" si="75"/>
        <v>2326.208619408701</v>
      </c>
      <c r="F1297" s="3"/>
      <c r="G1297" s="93">
        <f t="shared" si="76"/>
        <v>2326.2086194087015</v>
      </c>
      <c r="H1297" s="74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2"/>
      <c r="X1297" s="2"/>
      <c r="Y1297" s="2"/>
    </row>
    <row r="1298" spans="3:25" s="72" customFormat="1">
      <c r="C1298" s="3">
        <f t="shared" si="73"/>
        <v>1395.324375347795</v>
      </c>
      <c r="D1298" s="3">
        <f t="shared" si="74"/>
        <v>350000</v>
      </c>
      <c r="E1298" s="91">
        <f t="shared" si="75"/>
        <v>2326.208619408701</v>
      </c>
      <c r="F1298" s="3"/>
      <c r="G1298" s="93">
        <f t="shared" si="76"/>
        <v>2326.208619408701</v>
      </c>
      <c r="H1298" s="74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2"/>
      <c r="X1298" s="2"/>
      <c r="Y1298" s="2"/>
    </row>
    <row r="1299" spans="3:25" s="72" customFormat="1">
      <c r="C1299" s="3">
        <f t="shared" si="73"/>
        <v>1403.452139834196</v>
      </c>
      <c r="D1299" s="3">
        <f t="shared" si="74"/>
        <v>350000</v>
      </c>
      <c r="E1299" s="91">
        <f t="shared" si="75"/>
        <v>2326.208619408701</v>
      </c>
      <c r="F1299" s="3"/>
      <c r="G1299" s="93">
        <f t="shared" si="76"/>
        <v>2326.208619408701</v>
      </c>
      <c r="H1299" s="74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2"/>
      <c r="X1299" s="2"/>
      <c r="Y1299" s="2"/>
    </row>
    <row r="1300" spans="3:25" s="72" customFormat="1">
      <c r="C1300" s="3">
        <f t="shared" si="73"/>
        <v>1411.6272485487302</v>
      </c>
      <c r="D1300" s="3">
        <f t="shared" si="74"/>
        <v>350000</v>
      </c>
      <c r="E1300" s="91">
        <f t="shared" si="75"/>
        <v>2326.2086194087015</v>
      </c>
      <c r="F1300" s="3"/>
      <c r="G1300" s="93">
        <f t="shared" si="76"/>
        <v>2326.208619408701</v>
      </c>
      <c r="H1300" s="74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2"/>
      <c r="X1300" s="2"/>
      <c r="Y1300" s="2"/>
    </row>
    <row r="1301" spans="3:25" s="72" customFormat="1">
      <c r="C1301" s="3">
        <f t="shared" si="73"/>
        <v>1419.8499772715265</v>
      </c>
      <c r="D1301" s="3">
        <f t="shared" si="74"/>
        <v>350000</v>
      </c>
      <c r="E1301" s="91">
        <f t="shared" si="75"/>
        <v>2326.208619408701</v>
      </c>
      <c r="F1301" s="3"/>
      <c r="G1301" s="93">
        <f t="shared" si="76"/>
        <v>2326.2086194087015</v>
      </c>
      <c r="H1301" s="74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2"/>
      <c r="X1301" s="2"/>
      <c r="Y1301" s="2"/>
    </row>
    <row r="1302" spans="3:25" s="72" customFormat="1">
      <c r="C1302" s="3">
        <f t="shared" si="73"/>
        <v>1428.1206033891333</v>
      </c>
      <c r="D1302" s="3">
        <f t="shared" si="74"/>
        <v>350000</v>
      </c>
      <c r="E1302" s="91">
        <f t="shared" si="75"/>
        <v>2326.2086194087015</v>
      </c>
      <c r="F1302" s="3"/>
      <c r="G1302" s="93">
        <f t="shared" si="76"/>
        <v>2326.208619408701</v>
      </c>
      <c r="H1302" s="74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2"/>
      <c r="X1302" s="2"/>
      <c r="Y1302" s="2"/>
    </row>
    <row r="1303" spans="3:25" s="72" customFormat="1">
      <c r="C1303" s="3">
        <f t="shared" si="73"/>
        <v>1436.439405903875</v>
      </c>
      <c r="D1303" s="3">
        <f t="shared" si="74"/>
        <v>350000</v>
      </c>
      <c r="E1303" s="91">
        <f t="shared" si="75"/>
        <v>2326.2086194087015</v>
      </c>
      <c r="F1303" s="3"/>
      <c r="G1303" s="93">
        <f t="shared" si="76"/>
        <v>2326.2086194087015</v>
      </c>
      <c r="H1303" s="74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2"/>
      <c r="X1303" s="2"/>
      <c r="Y1303" s="2"/>
    </row>
    <row r="1304" spans="3:25" s="72" customFormat="1">
      <c r="C1304" s="3">
        <f t="shared" si="73"/>
        <v>1444.806665443265</v>
      </c>
      <c r="D1304" s="3">
        <f t="shared" si="74"/>
        <v>350000</v>
      </c>
      <c r="E1304" s="91">
        <f t="shared" si="75"/>
        <v>2326.2086194087015</v>
      </c>
      <c r="F1304" s="3"/>
      <c r="G1304" s="93">
        <f t="shared" si="76"/>
        <v>2326.2086194087015</v>
      </c>
      <c r="H1304" s="74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2"/>
      <c r="X1304" s="2"/>
      <c r="Y1304" s="2"/>
    </row>
    <row r="1305" spans="3:25" s="72" customFormat="1">
      <c r="C1305" s="3">
        <f t="shared" si="73"/>
        <v>1453.222664269472</v>
      </c>
      <c r="D1305" s="3">
        <f t="shared" si="74"/>
        <v>350000</v>
      </c>
      <c r="E1305" s="91">
        <f t="shared" si="75"/>
        <v>2326.2086194087015</v>
      </c>
      <c r="F1305" s="3"/>
      <c r="G1305" s="93">
        <f t="shared" si="76"/>
        <v>2326.2086194087015</v>
      </c>
      <c r="H1305" s="74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2"/>
      <c r="X1305" s="2"/>
      <c r="Y1305" s="2"/>
    </row>
    <row r="1306" spans="3:25" s="72" customFormat="1">
      <c r="C1306" s="3">
        <f t="shared" si="73"/>
        <v>1461.6876862888416</v>
      </c>
      <c r="D1306" s="3">
        <f t="shared" si="74"/>
        <v>350000</v>
      </c>
      <c r="E1306" s="91">
        <f t="shared" si="75"/>
        <v>2326.2086194087015</v>
      </c>
      <c r="F1306" s="3"/>
      <c r="G1306" s="93">
        <f t="shared" si="76"/>
        <v>2326.2086194087015</v>
      </c>
      <c r="H1306" s="74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2"/>
      <c r="X1306" s="2"/>
      <c r="Y1306" s="2"/>
    </row>
    <row r="1307" spans="3:25" s="72" customFormat="1">
      <c r="C1307" s="3">
        <f t="shared" si="73"/>
        <v>1470.2020170614742</v>
      </c>
      <c r="D1307" s="3">
        <f t="shared" si="74"/>
        <v>350000</v>
      </c>
      <c r="E1307" s="91">
        <f t="shared" si="75"/>
        <v>2326.208619408701</v>
      </c>
      <c r="F1307" s="3"/>
      <c r="G1307" s="93">
        <f t="shared" si="76"/>
        <v>2326.2086194087015</v>
      </c>
      <c r="H1307" s="74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2"/>
      <c r="X1307" s="2"/>
      <c r="Y1307" s="2"/>
    </row>
    <row r="1308" spans="3:25" s="72" customFormat="1">
      <c r="C1308" s="3">
        <f t="shared" si="73"/>
        <v>1478.7659438108572</v>
      </c>
      <c r="D1308" s="3">
        <f t="shared" si="74"/>
        <v>350000</v>
      </c>
      <c r="E1308" s="91">
        <f t="shared" si="75"/>
        <v>2326.208619408701</v>
      </c>
      <c r="F1308" s="3"/>
      <c r="G1308" s="93">
        <f t="shared" si="76"/>
        <v>2326.208619408701</v>
      </c>
      <c r="H1308" s="74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2"/>
      <c r="X1308" s="2"/>
      <c r="Y1308" s="2"/>
    </row>
    <row r="1309" spans="3:25" s="72" customFormat="1">
      <c r="C1309" s="3">
        <f t="shared" si="73"/>
        <v>1487.3797554335554</v>
      </c>
      <c r="D1309" s="3">
        <f t="shared" si="74"/>
        <v>350000</v>
      </c>
      <c r="E1309" s="91">
        <f t="shared" si="75"/>
        <v>2326.2086194087015</v>
      </c>
      <c r="F1309" s="3"/>
      <c r="G1309" s="93">
        <f t="shared" si="76"/>
        <v>2326.208619408701</v>
      </c>
      <c r="H1309" s="74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2"/>
      <c r="X1309" s="2"/>
      <c r="Y1309" s="2"/>
    </row>
    <row r="1310" spans="3:25" s="72" customFormat="1">
      <c r="C1310" s="3">
        <f t="shared" si="73"/>
        <v>1496.043742508956</v>
      </c>
      <c r="D1310" s="3">
        <f t="shared" si="74"/>
        <v>350000</v>
      </c>
      <c r="E1310" s="91">
        <f t="shared" si="75"/>
        <v>2326.208619408701</v>
      </c>
      <c r="F1310" s="3"/>
      <c r="G1310" s="93">
        <f t="shared" si="76"/>
        <v>2326.2086194087015</v>
      </c>
      <c r="H1310" s="74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2"/>
      <c r="X1310" s="2"/>
      <c r="Y1310" s="2"/>
    </row>
    <row r="1311" spans="3:25" s="72" customFormat="1">
      <c r="C1311" s="3">
        <f t="shared" si="73"/>
        <v>1504.7581973090705</v>
      </c>
      <c r="D1311" s="3">
        <f t="shared" si="74"/>
        <v>350000</v>
      </c>
      <c r="E1311" s="91">
        <f t="shared" si="75"/>
        <v>2326.2086194087015</v>
      </c>
      <c r="F1311" s="3"/>
      <c r="G1311" s="93">
        <f t="shared" si="76"/>
        <v>2326.208619408701</v>
      </c>
      <c r="H1311" s="74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2"/>
      <c r="X1311" s="2"/>
      <c r="Y1311" s="2"/>
    </row>
    <row r="1312" spans="3:25" s="72" customFormat="1">
      <c r="C1312" s="3">
        <f t="shared" si="73"/>
        <v>1513.5234138083958</v>
      </c>
      <c r="D1312" s="3">
        <f t="shared" si="74"/>
        <v>350000</v>
      </c>
      <c r="E1312" s="91">
        <f t="shared" si="75"/>
        <v>2326.208619408701</v>
      </c>
      <c r="F1312" s="3"/>
      <c r="G1312" s="93">
        <f t="shared" si="76"/>
        <v>2326.2086194087015</v>
      </c>
      <c r="H1312" s="74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2"/>
      <c r="X1312" s="2"/>
      <c r="Y1312" s="2"/>
    </row>
    <row r="1313" spans="3:25" s="72" customFormat="1">
      <c r="C1313" s="3">
        <f t="shared" si="73"/>
        <v>1522.3396876938298</v>
      </c>
      <c r="D1313" s="3">
        <f t="shared" si="74"/>
        <v>350000</v>
      </c>
      <c r="E1313" s="91">
        <f t="shared" si="75"/>
        <v>2326.208619408701</v>
      </c>
      <c r="F1313" s="3"/>
      <c r="G1313" s="93">
        <f t="shared" si="76"/>
        <v>2326.208619408701</v>
      </c>
      <c r="H1313" s="74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2"/>
      <c r="X1313" s="2"/>
      <c r="Y1313" s="2"/>
    </row>
    <row r="1314" spans="3:25" s="72" customFormat="1">
      <c r="C1314" s="3">
        <f t="shared" si="73"/>
        <v>1531.2073163746466</v>
      </c>
      <c r="D1314" s="3">
        <f t="shared" si="74"/>
        <v>350000</v>
      </c>
      <c r="E1314" s="91">
        <f t="shared" si="75"/>
        <v>2326.2086194087015</v>
      </c>
      <c r="F1314" s="3"/>
      <c r="G1314" s="93">
        <f t="shared" si="76"/>
        <v>2326.208619408701</v>
      </c>
      <c r="H1314" s="74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2"/>
      <c r="X1314" s="2"/>
      <c r="Y1314" s="2"/>
    </row>
    <row r="1315" spans="3:25" s="72" customFormat="1">
      <c r="C1315" s="3">
        <f t="shared" si="73"/>
        <v>1540.1265989925287</v>
      </c>
      <c r="D1315" s="3">
        <f t="shared" si="74"/>
        <v>350000</v>
      </c>
      <c r="E1315" s="91">
        <f t="shared" si="75"/>
        <v>2326.208619408701</v>
      </c>
      <c r="F1315" s="3"/>
      <c r="G1315" s="93">
        <f t="shared" si="76"/>
        <v>2326.2086194087015</v>
      </c>
      <c r="H1315" s="74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2"/>
      <c r="X1315" s="2"/>
      <c r="Y1315" s="2"/>
    </row>
    <row r="1316" spans="3:25" s="72" customFormat="1">
      <c r="C1316" s="3">
        <f t="shared" si="73"/>
        <v>1549.09783643166</v>
      </c>
      <c r="D1316" s="3">
        <f t="shared" si="74"/>
        <v>350000</v>
      </c>
      <c r="E1316" s="91">
        <f t="shared" si="75"/>
        <v>2326.208619408701</v>
      </c>
      <c r="F1316" s="3"/>
      <c r="G1316" s="93">
        <f t="shared" si="76"/>
        <v>2326.208619408701</v>
      </c>
      <c r="H1316" s="74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2"/>
      <c r="X1316" s="2"/>
      <c r="Y1316" s="2"/>
    </row>
    <row r="1317" spans="3:25" s="72" customFormat="1">
      <c r="C1317" s="3">
        <f t="shared" si="73"/>
        <v>1558.1213313288747</v>
      </c>
      <c r="D1317" s="3">
        <f t="shared" si="74"/>
        <v>350000</v>
      </c>
      <c r="E1317" s="91">
        <f t="shared" si="75"/>
        <v>2326.2086194087015</v>
      </c>
      <c r="F1317" s="3"/>
      <c r="G1317" s="93">
        <f t="shared" si="76"/>
        <v>2326.208619408701</v>
      </c>
      <c r="H1317" s="74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2"/>
      <c r="X1317" s="2"/>
      <c r="Y1317" s="2"/>
    </row>
    <row r="1318" spans="3:25" s="72" customFormat="1">
      <c r="C1318" s="3">
        <f t="shared" si="73"/>
        <v>1567.1973880838655</v>
      </c>
      <c r="D1318" s="3">
        <f t="shared" si="74"/>
        <v>350000</v>
      </c>
      <c r="E1318" s="91">
        <f t="shared" si="75"/>
        <v>2326.208619408701</v>
      </c>
      <c r="F1318" s="3"/>
      <c r="G1318" s="93">
        <f t="shared" si="76"/>
        <v>2326.2086194087015</v>
      </c>
      <c r="H1318" s="74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2"/>
      <c r="X1318" s="2"/>
      <c r="Y1318" s="2"/>
    </row>
    <row r="1319" spans="3:25" s="72" customFormat="1">
      <c r="C1319" s="3">
        <f t="shared" si="73"/>
        <v>1576.3263128694539</v>
      </c>
      <c r="D1319" s="3">
        <f t="shared" si="74"/>
        <v>350000</v>
      </c>
      <c r="E1319" s="91">
        <f t="shared" si="75"/>
        <v>2326.208619408701</v>
      </c>
      <c r="F1319" s="3"/>
      <c r="G1319" s="93">
        <f t="shared" si="76"/>
        <v>2326.208619408701</v>
      </c>
      <c r="H1319" s="74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2"/>
      <c r="X1319" s="2"/>
      <c r="Y1319" s="2"/>
    </row>
    <row r="1320" spans="3:25" s="72" customFormat="1">
      <c r="C1320" s="3">
        <f t="shared" si="73"/>
        <v>1585.5084136419187</v>
      </c>
      <c r="D1320" s="3">
        <f t="shared" si="74"/>
        <v>350000</v>
      </c>
      <c r="E1320" s="91">
        <f t="shared" si="75"/>
        <v>2326.208619408701</v>
      </c>
      <c r="F1320" s="3"/>
      <c r="G1320" s="93">
        <f t="shared" si="76"/>
        <v>2326.208619408701</v>
      </c>
      <c r="H1320" s="74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2"/>
      <c r="X1320" s="2"/>
      <c r="Y1320" s="2"/>
    </row>
    <row r="1321" spans="3:25" s="72" customFormat="1">
      <c r="C1321" s="3">
        <f t="shared" si="73"/>
        <v>1594.7440001513826</v>
      </c>
      <c r="D1321" s="3">
        <f t="shared" si="74"/>
        <v>350000</v>
      </c>
      <c r="E1321" s="91">
        <f t="shared" si="75"/>
        <v>2326.2086194087015</v>
      </c>
      <c r="F1321" s="3"/>
      <c r="G1321" s="93">
        <f t="shared" si="76"/>
        <v>2326.208619408701</v>
      </c>
      <c r="H1321" s="74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2"/>
      <c r="X1321" s="2"/>
      <c r="Y1321" s="2"/>
    </row>
    <row r="1322" spans="3:25" s="72" customFormat="1">
      <c r="C1322" s="3">
        <f t="shared" si="73"/>
        <v>1604.0333839522646</v>
      </c>
      <c r="D1322" s="3">
        <f t="shared" si="74"/>
        <v>350000</v>
      </c>
      <c r="E1322" s="91">
        <f t="shared" si="75"/>
        <v>2326.208619408701</v>
      </c>
      <c r="F1322" s="3"/>
      <c r="G1322" s="93">
        <f t="shared" si="76"/>
        <v>2326.2086194087015</v>
      </c>
      <c r="H1322" s="74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2"/>
      <c r="X1322" s="2"/>
      <c r="Y1322" s="2"/>
    </row>
    <row r="1323" spans="3:25" s="72" customFormat="1">
      <c r="C1323" s="3">
        <f t="shared" si="73"/>
        <v>1613.3768784137862</v>
      </c>
      <c r="D1323" s="3">
        <f t="shared" si="74"/>
        <v>350000</v>
      </c>
      <c r="E1323" s="91">
        <f t="shared" si="75"/>
        <v>2326.208619408701</v>
      </c>
      <c r="F1323" s="3"/>
      <c r="G1323" s="93">
        <f t="shared" si="76"/>
        <v>2326.208619408701</v>
      </c>
      <c r="H1323" s="74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2"/>
      <c r="X1323" s="2"/>
      <c r="Y1323" s="2"/>
    </row>
    <row r="1324" spans="3:25" s="72" customFormat="1">
      <c r="C1324" s="3">
        <f t="shared" si="73"/>
        <v>1622.7747987305465</v>
      </c>
      <c r="D1324" s="3">
        <f t="shared" si="74"/>
        <v>350000</v>
      </c>
      <c r="E1324" s="91">
        <f t="shared" si="75"/>
        <v>2326.2086194087015</v>
      </c>
      <c r="F1324" s="3"/>
      <c r="G1324" s="93">
        <f t="shared" si="76"/>
        <v>2326.208619408701</v>
      </c>
      <c r="H1324" s="74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2"/>
      <c r="X1324" s="2"/>
      <c r="Y1324" s="2"/>
    </row>
    <row r="1325" spans="3:25" s="72" customFormat="1">
      <c r="C1325" s="3">
        <f t="shared" si="73"/>
        <v>1632.227461933152</v>
      </c>
      <c r="D1325" s="3">
        <f t="shared" si="74"/>
        <v>350000</v>
      </c>
      <c r="E1325" s="91">
        <f t="shared" si="75"/>
        <v>2326.2086194087015</v>
      </c>
      <c r="F1325" s="3"/>
      <c r="G1325" s="93">
        <f t="shared" si="76"/>
        <v>2326.2086194087015</v>
      </c>
      <c r="H1325" s="74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2"/>
      <c r="X1325" s="2"/>
      <c r="Y1325" s="2"/>
    </row>
    <row r="1326" spans="3:25" s="72" customFormat="1">
      <c r="C1326" s="3">
        <f t="shared" si="73"/>
        <v>1641.7351868989126</v>
      </c>
      <c r="D1326" s="3">
        <f t="shared" si="74"/>
        <v>350000</v>
      </c>
      <c r="E1326" s="91">
        <f t="shared" si="75"/>
        <v>2326.208619408701</v>
      </c>
      <c r="F1326" s="3"/>
      <c r="G1326" s="93">
        <f t="shared" si="76"/>
        <v>2326.2086194087015</v>
      </c>
      <c r="H1326" s="74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2"/>
      <c r="X1326" s="2"/>
      <c r="Y1326" s="2"/>
    </row>
    <row r="1327" spans="3:25" s="72" customFormat="1">
      <c r="C1327" s="3">
        <f t="shared" si="73"/>
        <v>1651.2982943625989</v>
      </c>
      <c r="D1327" s="3">
        <f t="shared" si="74"/>
        <v>350000</v>
      </c>
      <c r="E1327" s="91">
        <f t="shared" si="75"/>
        <v>2326.2086194087015</v>
      </c>
      <c r="F1327" s="3"/>
      <c r="G1327" s="93">
        <f t="shared" si="76"/>
        <v>2326.208619408701</v>
      </c>
      <c r="H1327" s="74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2"/>
      <c r="X1327" s="2"/>
      <c r="Y1327" s="2"/>
    </row>
    <row r="1328" spans="3:25" s="72" customFormat="1">
      <c r="C1328" s="3">
        <f t="shared" si="73"/>
        <v>1660.9171069272611</v>
      </c>
      <c r="D1328" s="3">
        <f t="shared" si="74"/>
        <v>350000</v>
      </c>
      <c r="E1328" s="91">
        <f t="shared" si="75"/>
        <v>2326.208619408701</v>
      </c>
      <c r="F1328" s="3"/>
      <c r="G1328" s="93">
        <f t="shared" si="76"/>
        <v>2326.2086194087015</v>
      </c>
      <c r="H1328" s="74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2"/>
      <c r="X1328" s="2"/>
      <c r="Y1328" s="2"/>
    </row>
    <row r="1329" spans="3:25" s="72" customFormat="1">
      <c r="C1329" s="3">
        <f t="shared" si="73"/>
        <v>1670.5919490751123</v>
      </c>
      <c r="D1329" s="3">
        <f t="shared" si="74"/>
        <v>350000</v>
      </c>
      <c r="E1329" s="91">
        <f t="shared" si="75"/>
        <v>2326.2086194087015</v>
      </c>
      <c r="F1329" s="3"/>
      <c r="G1329" s="93">
        <f t="shared" si="76"/>
        <v>2326.208619408701</v>
      </c>
      <c r="H1329" s="74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2"/>
      <c r="X1329" s="2"/>
      <c r="Y1329" s="2"/>
    </row>
    <row r="1330" spans="3:25" s="72" customFormat="1">
      <c r="C1330" s="3">
        <f t="shared" si="73"/>
        <v>1680.3231471784748</v>
      </c>
      <c r="D1330" s="3">
        <f t="shared" si="74"/>
        <v>350000</v>
      </c>
      <c r="E1330" s="91">
        <f t="shared" si="75"/>
        <v>2326.2086194087015</v>
      </c>
      <c r="F1330" s="3"/>
      <c r="G1330" s="93">
        <f t="shared" si="76"/>
        <v>2326.2086194087015</v>
      </c>
      <c r="H1330" s="74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2"/>
      <c r="X1330" s="2"/>
      <c r="Y1330" s="2"/>
    </row>
    <row r="1331" spans="3:25" s="72" customFormat="1">
      <c r="C1331" s="3">
        <f t="shared" si="73"/>
        <v>1690.1110295107892</v>
      </c>
      <c r="D1331" s="3">
        <f t="shared" si="74"/>
        <v>350000</v>
      </c>
      <c r="E1331" s="91">
        <f t="shared" si="75"/>
        <v>2326.208619408701</v>
      </c>
      <c r="F1331" s="3"/>
      <c r="G1331" s="93">
        <f t="shared" si="76"/>
        <v>2326.2086194087015</v>
      </c>
      <c r="H1331" s="74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2"/>
      <c r="X1331" s="2"/>
      <c r="Y1331" s="2"/>
    </row>
    <row r="1332" spans="3:25" s="72" customFormat="1">
      <c r="C1332" s="3">
        <f t="shared" si="73"/>
        <v>1699.95592625769</v>
      </c>
      <c r="D1332" s="3">
        <f t="shared" si="74"/>
        <v>350000</v>
      </c>
      <c r="E1332" s="91">
        <f t="shared" si="75"/>
        <v>2326.208619408701</v>
      </c>
      <c r="F1332" s="3"/>
      <c r="G1332" s="93">
        <f t="shared" si="76"/>
        <v>2326.208619408701</v>
      </c>
      <c r="H1332" s="74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2"/>
      <c r="X1332" s="2"/>
      <c r="Y1332" s="2"/>
    </row>
    <row r="1333" spans="3:25" s="72" customFormat="1">
      <c r="C1333" s="3">
        <f t="shared" si="73"/>
        <v>1709.8581695281409</v>
      </c>
      <c r="D1333" s="3">
        <f t="shared" si="74"/>
        <v>350000</v>
      </c>
      <c r="E1333" s="91">
        <f t="shared" si="75"/>
        <v>2326.208619408701</v>
      </c>
      <c r="F1333" s="3"/>
      <c r="G1333" s="93">
        <f t="shared" si="76"/>
        <v>2326.208619408701</v>
      </c>
      <c r="H1333" s="74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2"/>
      <c r="X1333" s="2"/>
      <c r="Y1333" s="2"/>
    </row>
    <row r="1334" spans="3:25" s="72" customFormat="1">
      <c r="C1334" s="3">
        <f t="shared" si="73"/>
        <v>1719.8180933656424</v>
      </c>
      <c r="D1334" s="3">
        <f t="shared" si="74"/>
        <v>350000</v>
      </c>
      <c r="E1334" s="91">
        <f t="shared" si="75"/>
        <v>2326.208619408701</v>
      </c>
      <c r="F1334" s="3"/>
      <c r="G1334" s="93">
        <f t="shared" si="76"/>
        <v>2326.208619408701</v>
      </c>
      <c r="H1334" s="74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2"/>
      <c r="X1334" s="2"/>
      <c r="Y1334" s="2"/>
    </row>
    <row r="1335" spans="3:25" s="72" customFormat="1">
      <c r="C1335" s="3">
        <f t="shared" si="73"/>
        <v>1729.836033759497</v>
      </c>
      <c r="D1335" s="3">
        <f t="shared" si="74"/>
        <v>350000</v>
      </c>
      <c r="E1335" s="91">
        <f t="shared" si="75"/>
        <v>2326.208619408701</v>
      </c>
      <c r="F1335" s="3"/>
      <c r="G1335" s="93">
        <f t="shared" si="76"/>
        <v>2326.208619408701</v>
      </c>
      <c r="H1335" s="74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2"/>
      <c r="X1335" s="2"/>
      <c r="Y1335" s="2"/>
    </row>
    <row r="1336" spans="3:25" s="72" customFormat="1">
      <c r="C1336" s="3">
        <f t="shared" si="73"/>
        <v>1739.9123286561462</v>
      </c>
      <c r="D1336" s="3">
        <f t="shared" si="74"/>
        <v>350000</v>
      </c>
      <c r="E1336" s="91">
        <f t="shared" si="75"/>
        <v>2326.2086194087015</v>
      </c>
      <c r="F1336" s="3"/>
      <c r="G1336" s="93">
        <f t="shared" si="76"/>
        <v>2326.208619408701</v>
      </c>
      <c r="H1336" s="74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2"/>
      <c r="X1336" s="2"/>
      <c r="Y1336" s="2"/>
    </row>
    <row r="1337" spans="3:25" s="72" customFormat="1">
      <c r="C1337" s="3">
        <f t="shared" si="73"/>
        <v>1750.0473179705682</v>
      </c>
      <c r="D1337" s="3">
        <f t="shared" si="74"/>
        <v>350000</v>
      </c>
      <c r="E1337" s="91">
        <f t="shared" si="75"/>
        <v>2326.208619408701</v>
      </c>
      <c r="F1337" s="3"/>
      <c r="G1337" s="93">
        <f t="shared" si="76"/>
        <v>2326.2086194087015</v>
      </c>
      <c r="H1337" s="74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2"/>
      <c r="X1337" s="2"/>
      <c r="Y1337" s="2"/>
    </row>
    <row r="1338" spans="3:25" s="72" customFormat="1">
      <c r="C1338" s="3">
        <f t="shared" si="73"/>
        <v>1760.2413435977469</v>
      </c>
      <c r="D1338" s="3">
        <f t="shared" si="74"/>
        <v>350000</v>
      </c>
      <c r="E1338" s="91">
        <f t="shared" si="75"/>
        <v>2326.208619408701</v>
      </c>
      <c r="F1338" s="3"/>
      <c r="G1338" s="93">
        <f t="shared" si="76"/>
        <v>2326.208619408701</v>
      </c>
      <c r="H1338" s="74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2"/>
      <c r="X1338" s="2"/>
      <c r="Y1338" s="2"/>
    </row>
    <row r="1339" spans="3:25" s="72" customFormat="1">
      <c r="C1339" s="3">
        <f t="shared" si="73"/>
        <v>1770.4947494242035</v>
      </c>
      <c r="D1339" s="3">
        <f t="shared" si="74"/>
        <v>350000</v>
      </c>
      <c r="E1339" s="91">
        <f t="shared" si="75"/>
        <v>2326.2086194087015</v>
      </c>
      <c r="F1339" s="3"/>
      <c r="G1339" s="93">
        <f t="shared" si="76"/>
        <v>2326.208619408701</v>
      </c>
      <c r="H1339" s="74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2"/>
      <c r="X1339" s="2"/>
      <c r="Y1339" s="2"/>
    </row>
    <row r="1340" spans="3:25" s="72" customFormat="1">
      <c r="C1340" s="3">
        <f t="shared" si="73"/>
        <v>1780.8078813395996</v>
      </c>
      <c r="D1340" s="3">
        <f t="shared" si="74"/>
        <v>350000</v>
      </c>
      <c r="E1340" s="91">
        <f t="shared" si="75"/>
        <v>2326.2086194087015</v>
      </c>
      <c r="F1340" s="3"/>
      <c r="G1340" s="93">
        <f t="shared" si="76"/>
        <v>2326.2086194087015</v>
      </c>
      <c r="H1340" s="74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2"/>
      <c r="X1340" s="2"/>
      <c r="Y1340" s="2"/>
    </row>
    <row r="1341" spans="3:25" s="72" customFormat="1">
      <c r="C1341" s="3">
        <f t="shared" si="73"/>
        <v>1791.1810872484027</v>
      </c>
      <c r="D1341" s="3">
        <f t="shared" si="74"/>
        <v>350000</v>
      </c>
      <c r="E1341" s="91">
        <f t="shared" si="75"/>
        <v>2326.2086194087015</v>
      </c>
      <c r="F1341" s="3"/>
      <c r="G1341" s="93">
        <f t="shared" si="76"/>
        <v>2326.2086194087015</v>
      </c>
      <c r="H1341" s="74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2"/>
      <c r="X1341" s="2"/>
      <c r="Y1341" s="2"/>
    </row>
    <row r="1342" spans="3:25" s="72" customFormat="1">
      <c r="C1342" s="3">
        <f t="shared" si="73"/>
        <v>1801.6147170816248</v>
      </c>
      <c r="D1342" s="3">
        <f t="shared" si="74"/>
        <v>350000</v>
      </c>
      <c r="E1342" s="91">
        <f t="shared" si="75"/>
        <v>2326.208619408701</v>
      </c>
      <c r="F1342" s="3"/>
      <c r="G1342" s="93">
        <f t="shared" si="76"/>
        <v>2326.2086194087015</v>
      </c>
      <c r="H1342" s="74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2"/>
      <c r="X1342" s="2"/>
      <c r="Y1342" s="2"/>
    </row>
    <row r="1343" spans="3:25" s="72" customFormat="1">
      <c r="C1343" s="3">
        <f t="shared" si="73"/>
        <v>1812.1091228086252</v>
      </c>
      <c r="D1343" s="3">
        <f t="shared" si="74"/>
        <v>350000</v>
      </c>
      <c r="E1343" s="91">
        <f t="shared" si="75"/>
        <v>2326.2086194087015</v>
      </c>
      <c r="F1343" s="3"/>
      <c r="G1343" s="93">
        <f t="shared" si="76"/>
        <v>2326.208619408701</v>
      </c>
      <c r="H1343" s="74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2"/>
      <c r="X1343" s="2"/>
      <c r="Y1343" s="2"/>
    </row>
    <row r="1344" spans="3:25" s="72" customFormat="1">
      <c r="C1344" s="3">
        <f t="shared" si="73"/>
        <v>1822.6646584489854</v>
      </c>
      <c r="D1344" s="3">
        <f t="shared" si="74"/>
        <v>350000</v>
      </c>
      <c r="E1344" s="91">
        <f t="shared" si="75"/>
        <v>2326.208619408701</v>
      </c>
      <c r="F1344" s="3"/>
      <c r="G1344" s="93">
        <f t="shared" si="76"/>
        <v>2326.2086194087015</v>
      </c>
      <c r="H1344" s="74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2"/>
      <c r="X1344" s="2"/>
      <c r="Y1344" s="2"/>
    </row>
    <row r="1345" spans="3:25" s="72" customFormat="1">
      <c r="C1345" s="3">
        <f t="shared" si="73"/>
        <v>1833.2816800844507</v>
      </c>
      <c r="D1345" s="3">
        <f t="shared" si="74"/>
        <v>350000</v>
      </c>
      <c r="E1345" s="91">
        <f t="shared" si="75"/>
        <v>2326.2086194087015</v>
      </c>
      <c r="F1345" s="3"/>
      <c r="G1345" s="93">
        <f t="shared" si="76"/>
        <v>2326.208619408701</v>
      </c>
      <c r="H1345" s="74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2"/>
      <c r="X1345" s="2"/>
      <c r="Y1345" s="2"/>
    </row>
    <row r="1346" spans="3:25" s="72" customFormat="1">
      <c r="C1346" s="3">
        <f t="shared" ref="C1346:C1409" si="77">IF($D$10=0,IF(B351&lt;=$G$9,IF(ISERR(PPMT($G$11/12,B351-$D$7+$F$1012,$D$7-$D$7+$F$1012,-D1345)),"",PPMT($G$11/12,B351-$D$7+$F$1012,$D$7-$D$7+$F$1012,-D1345)),IF(ISERR(PPMT($G$12/12,B351-$D$7+$F$1012,$D$7-$D$7+$F$1012,-D1345)),"",PPMT($G$12/12,B351-$D$7+$F$1012-$G$9,$D$7-$D$7+$F$1012-$G$9,-D1345))),IF($D$10&lt;=$G$9,IF(B351&lt;=$G$9,IF(ISERR(PPMT($G$11/12,B351-$D$7+$F$1012,$D$7-$D$7+$F$1012,-D1345)),"",PPMT($G$11/12,B351-$D$7+$F$1012,$D$7-$D$7+$F$1012,-D1345)),IF(ISERR(PPMT($G$12/12,B351-$D$7+$F$1012+$D$10-$G$9,$D$7-$D$7+$F$1012+$D$10-$G$9,-D1345)),"",PPMT($G$12/12,B351-$D$7+$F$1012+$D$10-$G$9,$D$7-$D$7+$F$1012+$D$10-$G$9,-D1345))),IF(B351&lt;=$G$9,IF(ISERR(PPMT($G$11/12,B351-$D$7+$F$1012,$D$7-$D$7+$F$1012,-D1345)),"",PPMT($G$11/12,B351-$D$7+$F$1012,$D$7-$D$7+$F$1012,-D1345)),IF(ISERR(PPMT($G$12/12,B351-$D$7+$F$1012,$D$7-$D$7+$F$1012,-D1345)),"",PPMT($G$12/12,B351-$D$7+$F$1012,$D$7-$D$7+$F$1012,-D1345)))))</f>
        <v>1843.9605458709425</v>
      </c>
      <c r="D1346" s="3">
        <f t="shared" ref="D1346:D1387" si="78">IF(B351&lt;$D$7-$G$10,$F$30,$D$1021)</f>
        <v>350000</v>
      </c>
      <c r="E1346" s="91">
        <f t="shared" si="75"/>
        <v>2326.208619408701</v>
      </c>
      <c r="F1346" s="3"/>
      <c r="G1346" s="93">
        <f t="shared" si="76"/>
        <v>2326.2086194087015</v>
      </c>
      <c r="H1346" s="74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2"/>
      <c r="X1346" s="2"/>
      <c r="Y1346" s="2"/>
    </row>
    <row r="1347" spans="3:25" s="72" customFormat="1">
      <c r="C1347" s="3">
        <f t="shared" si="77"/>
        <v>1854.701616050641</v>
      </c>
      <c r="D1347" s="3">
        <f t="shared" si="78"/>
        <v>350000</v>
      </c>
      <c r="E1347" s="91">
        <f t="shared" si="75"/>
        <v>2326.2086194087015</v>
      </c>
      <c r="F1347" s="3"/>
      <c r="G1347" s="93">
        <f t="shared" si="76"/>
        <v>2326.208619408701</v>
      </c>
      <c r="H1347" s="74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2"/>
      <c r="X1347" s="2"/>
      <c r="Y1347" s="2"/>
    </row>
    <row r="1348" spans="3:25" s="72" customFormat="1">
      <c r="C1348" s="3">
        <f t="shared" si="77"/>
        <v>1865.5052529641359</v>
      </c>
      <c r="D1348" s="3">
        <f t="shared" si="78"/>
        <v>350000</v>
      </c>
      <c r="E1348" s="91">
        <f t="shared" si="75"/>
        <v>2326.208619408701</v>
      </c>
      <c r="F1348" s="3"/>
      <c r="G1348" s="93">
        <f t="shared" si="76"/>
        <v>2326.2086194087015</v>
      </c>
      <c r="H1348" s="74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2"/>
      <c r="X1348" s="2"/>
      <c r="Y1348" s="2"/>
    </row>
    <row r="1349" spans="3:25" s="72" customFormat="1">
      <c r="C1349" s="3">
        <f t="shared" si="77"/>
        <v>1876.3718210626519</v>
      </c>
      <c r="D1349" s="3">
        <f t="shared" si="78"/>
        <v>350000</v>
      </c>
      <c r="E1349" s="91">
        <f t="shared" si="75"/>
        <v>2326.208619408701</v>
      </c>
      <c r="F1349" s="3"/>
      <c r="G1349" s="93">
        <f t="shared" si="76"/>
        <v>2326.208619408701</v>
      </c>
      <c r="H1349" s="74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2"/>
      <c r="X1349" s="2"/>
      <c r="Y1349" s="2"/>
    </row>
    <row r="1350" spans="3:25" s="72" customFormat="1">
      <c r="C1350" s="3">
        <f t="shared" si="77"/>
        <v>1887.301686920342</v>
      </c>
      <c r="D1350" s="3">
        <f t="shared" si="78"/>
        <v>350000</v>
      </c>
      <c r="E1350" s="91">
        <f t="shared" si="75"/>
        <v>2326.208619408701</v>
      </c>
      <c r="F1350" s="3"/>
      <c r="G1350" s="93">
        <f t="shared" si="76"/>
        <v>2326.208619408701</v>
      </c>
      <c r="H1350" s="74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2"/>
      <c r="X1350" s="2"/>
      <c r="Y1350" s="2"/>
    </row>
    <row r="1351" spans="3:25" s="72" customFormat="1">
      <c r="C1351" s="3">
        <f t="shared" si="77"/>
        <v>1898.295219246653</v>
      </c>
      <c r="D1351" s="3">
        <f t="shared" si="78"/>
        <v>350000</v>
      </c>
      <c r="E1351" s="91">
        <f t="shared" si="75"/>
        <v>2326.208619408701</v>
      </c>
      <c r="F1351" s="3"/>
      <c r="G1351" s="93">
        <f t="shared" si="76"/>
        <v>2326.208619408701</v>
      </c>
      <c r="H1351" s="74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2"/>
      <c r="X1351" s="2"/>
      <c r="Y1351" s="2"/>
    </row>
    <row r="1352" spans="3:25" s="72" customFormat="1">
      <c r="C1352" s="3">
        <f t="shared" si="77"/>
        <v>1909.3527888987646</v>
      </c>
      <c r="D1352" s="3">
        <f t="shared" si="78"/>
        <v>350000</v>
      </c>
      <c r="E1352" s="91">
        <f t="shared" si="75"/>
        <v>2326.208619408701</v>
      </c>
      <c r="F1352" s="3"/>
      <c r="G1352" s="93">
        <f t="shared" si="76"/>
        <v>2326.208619408701</v>
      </c>
      <c r="H1352" s="74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2"/>
      <c r="X1352" s="2"/>
      <c r="Y1352" s="2"/>
    </row>
    <row r="1353" spans="3:25" s="72" customFormat="1">
      <c r="C1353" s="3">
        <f t="shared" si="77"/>
        <v>1920.4747688941</v>
      </c>
      <c r="D1353" s="3">
        <f t="shared" si="78"/>
        <v>350000</v>
      </c>
      <c r="E1353" s="91">
        <f t="shared" ref="E1353:E1416" si="79">IF(E351="","",(E351+IF(G351="",0,G351))/POWER($D$26+1,B351/12))</f>
        <v>2326.208619408701</v>
      </c>
      <c r="F1353" s="3"/>
      <c r="G1353" s="93">
        <f t="shared" si="76"/>
        <v>2326.208619408701</v>
      </c>
      <c r="H1353" s="74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2"/>
      <c r="X1353" s="2"/>
      <c r="Y1353" s="2"/>
    </row>
    <row r="1354" spans="3:25" s="72" customFormat="1">
      <c r="C1354" s="3">
        <f t="shared" si="77"/>
        <v>1931.6615344229083</v>
      </c>
      <c r="D1354" s="3">
        <f t="shared" si="78"/>
        <v>350000</v>
      </c>
      <c r="E1354" s="91">
        <f t="shared" si="79"/>
        <v>2326.208619408701</v>
      </c>
      <c r="F1354" s="3"/>
      <c r="G1354" s="93">
        <f t="shared" ref="G1354:G1417" si="80">IF(E351="","",(E351+IF(G351="",0,G351)))</f>
        <v>2326.208619408701</v>
      </c>
      <c r="H1354" s="74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2"/>
      <c r="X1354" s="2"/>
      <c r="Y1354" s="2"/>
    </row>
    <row r="1355" spans="3:25" s="72" customFormat="1">
      <c r="C1355" s="3">
        <f t="shared" si="77"/>
        <v>1942.9134628609215</v>
      </c>
      <c r="D1355" s="3">
        <f t="shared" si="78"/>
        <v>350000</v>
      </c>
      <c r="E1355" s="91">
        <f t="shared" si="79"/>
        <v>2326.208619408701</v>
      </c>
      <c r="F1355" s="3"/>
      <c r="G1355" s="93">
        <f t="shared" si="80"/>
        <v>2326.208619408701</v>
      </c>
      <c r="H1355" s="74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2"/>
      <c r="X1355" s="2"/>
      <c r="Y1355" s="2"/>
    </row>
    <row r="1356" spans="3:25" s="72" customFormat="1">
      <c r="C1356" s="3">
        <f t="shared" si="77"/>
        <v>1954.2309337820864</v>
      </c>
      <c r="D1356" s="3">
        <f t="shared" si="78"/>
        <v>350000</v>
      </c>
      <c r="E1356" s="91">
        <f t="shared" si="79"/>
        <v>2326.208619408701</v>
      </c>
      <c r="F1356" s="3"/>
      <c r="G1356" s="93">
        <f t="shared" si="80"/>
        <v>2326.208619408701</v>
      </c>
      <c r="H1356" s="74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2"/>
      <c r="X1356" s="2"/>
      <c r="Y1356" s="2"/>
    </row>
    <row r="1357" spans="3:25" s="72" customFormat="1">
      <c r="C1357" s="3">
        <f t="shared" si="77"/>
        <v>1965.6143289713673</v>
      </c>
      <c r="D1357" s="3">
        <f t="shared" si="78"/>
        <v>350000</v>
      </c>
      <c r="E1357" s="91">
        <f t="shared" si="79"/>
        <v>2326.2086194087015</v>
      </c>
      <c r="F1357" s="3"/>
      <c r="G1357" s="93">
        <f t="shared" si="80"/>
        <v>2326.208619408701</v>
      </c>
      <c r="H1357" s="74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2"/>
      <c r="X1357" s="2"/>
      <c r="Y1357" s="2"/>
    </row>
    <row r="1358" spans="3:25" s="72" customFormat="1">
      <c r="C1358" s="3">
        <f t="shared" si="77"/>
        <v>1977.0640324376252</v>
      </c>
      <c r="D1358" s="3">
        <f t="shared" si="78"/>
        <v>350000</v>
      </c>
      <c r="E1358" s="91">
        <f t="shared" si="79"/>
        <v>2326.208619408701</v>
      </c>
      <c r="F1358" s="3"/>
      <c r="G1358" s="93">
        <f t="shared" si="80"/>
        <v>2326.2086194087015</v>
      </c>
      <c r="H1358" s="74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2"/>
      <c r="X1358" s="2"/>
      <c r="Y1358" s="2"/>
    </row>
    <row r="1359" spans="3:25" s="72" customFormat="1">
      <c r="C1359" s="3">
        <f t="shared" si="77"/>
        <v>1988.5804304265744</v>
      </c>
      <c r="D1359" s="3">
        <f t="shared" si="78"/>
        <v>350000</v>
      </c>
      <c r="E1359" s="91">
        <f t="shared" si="79"/>
        <v>2326.208619408701</v>
      </c>
      <c r="F1359" s="3"/>
      <c r="G1359" s="93">
        <f t="shared" si="80"/>
        <v>2326.208619408701</v>
      </c>
      <c r="H1359" s="74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2"/>
      <c r="X1359" s="2"/>
      <c r="Y1359" s="2"/>
    </row>
    <row r="1360" spans="3:25" s="72" customFormat="1">
      <c r="C1360" s="3">
        <f t="shared" si="77"/>
        <v>2000.1639114338095</v>
      </c>
      <c r="D1360" s="3">
        <f t="shared" si="78"/>
        <v>350000</v>
      </c>
      <c r="E1360" s="91">
        <f t="shared" si="79"/>
        <v>2326.208619408701</v>
      </c>
      <c r="F1360" s="3"/>
      <c r="G1360" s="93">
        <f t="shared" si="80"/>
        <v>2326.208619408701</v>
      </c>
      <c r="H1360" s="74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2"/>
      <c r="X1360" s="2"/>
      <c r="Y1360" s="2"/>
    </row>
    <row r="1361" spans="3:25" s="72" customFormat="1">
      <c r="C1361" s="3">
        <f t="shared" si="77"/>
        <v>2011.8148662179112</v>
      </c>
      <c r="D1361" s="3">
        <f t="shared" si="78"/>
        <v>350000</v>
      </c>
      <c r="E1361" s="91">
        <f t="shared" si="79"/>
        <v>2326.2086194087015</v>
      </c>
      <c r="F1361" s="3"/>
      <c r="G1361" s="93">
        <f t="shared" si="80"/>
        <v>2326.208619408701</v>
      </c>
      <c r="H1361" s="74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2"/>
      <c r="X1361" s="2"/>
      <c r="Y1361" s="2"/>
    </row>
    <row r="1362" spans="3:25" s="72" customFormat="1">
      <c r="C1362" s="3">
        <f t="shared" si="77"/>
        <v>2023.5336878136304</v>
      </c>
      <c r="D1362" s="3">
        <f t="shared" si="78"/>
        <v>350000</v>
      </c>
      <c r="E1362" s="91">
        <f t="shared" si="79"/>
        <v>2326.208619408701</v>
      </c>
      <c r="F1362" s="3"/>
      <c r="G1362" s="93">
        <f t="shared" si="80"/>
        <v>2326.2086194087015</v>
      </c>
      <c r="H1362" s="74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2"/>
      <c r="X1362" s="2"/>
      <c r="Y1362" s="2"/>
    </row>
    <row r="1363" spans="3:25" s="72" customFormat="1">
      <c r="C1363" s="3">
        <f t="shared" si="77"/>
        <v>2035.3207715451451</v>
      </c>
      <c r="D1363" s="3">
        <f t="shared" si="78"/>
        <v>350000</v>
      </c>
      <c r="E1363" s="91">
        <f t="shared" si="79"/>
        <v>2326.208619408701</v>
      </c>
      <c r="F1363" s="3"/>
      <c r="G1363" s="93">
        <f t="shared" si="80"/>
        <v>2326.208619408701</v>
      </c>
      <c r="H1363" s="74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2"/>
      <c r="X1363" s="2"/>
      <c r="Y1363" s="2"/>
    </row>
    <row r="1364" spans="3:25" s="72" customFormat="1">
      <c r="C1364" s="3">
        <f t="shared" si="77"/>
        <v>2047.1765150393956</v>
      </c>
      <c r="D1364" s="3">
        <f t="shared" si="78"/>
        <v>350000</v>
      </c>
      <c r="E1364" s="91">
        <f t="shared" si="79"/>
        <v>2326.2086194087015</v>
      </c>
      <c r="F1364" s="3"/>
      <c r="G1364" s="93">
        <f t="shared" si="80"/>
        <v>2326.208619408701</v>
      </c>
      <c r="H1364" s="74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2"/>
      <c r="X1364" s="2"/>
      <c r="Y1364" s="2"/>
    </row>
    <row r="1365" spans="3:25" s="72" customFormat="1">
      <c r="C1365" s="3">
        <f t="shared" si="77"/>
        <v>2059.1013182395</v>
      </c>
      <c r="D1365" s="3">
        <f t="shared" si="78"/>
        <v>350000</v>
      </c>
      <c r="E1365" s="91">
        <f t="shared" si="79"/>
        <v>2326.208619408701</v>
      </c>
      <c r="F1365" s="3"/>
      <c r="G1365" s="93">
        <f t="shared" si="80"/>
        <v>2326.2086194087015</v>
      </c>
      <c r="H1365" s="74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2"/>
      <c r="X1365" s="2"/>
      <c r="Y1365" s="2"/>
    </row>
    <row r="1366" spans="3:25" s="72" customFormat="1">
      <c r="C1366" s="3">
        <f t="shared" si="77"/>
        <v>2071.095583418245</v>
      </c>
      <c r="D1366" s="3">
        <f t="shared" si="78"/>
        <v>350000</v>
      </c>
      <c r="E1366" s="91">
        <f t="shared" si="79"/>
        <v>2326.208619408701</v>
      </c>
      <c r="F1366" s="3"/>
      <c r="G1366" s="93">
        <f t="shared" si="80"/>
        <v>2326.208619408701</v>
      </c>
      <c r="H1366" s="74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2"/>
      <c r="X1366" s="2"/>
      <c r="Y1366" s="2"/>
    </row>
    <row r="1367" spans="3:25" s="72" customFormat="1">
      <c r="C1367" s="3">
        <f t="shared" si="77"/>
        <v>2083.1597151916562</v>
      </c>
      <c r="D1367" s="3">
        <f t="shared" si="78"/>
        <v>350000</v>
      </c>
      <c r="E1367" s="91">
        <f t="shared" si="79"/>
        <v>2326.2086194087015</v>
      </c>
      <c r="F1367" s="3"/>
      <c r="G1367" s="93">
        <f t="shared" si="80"/>
        <v>2326.208619408701</v>
      </c>
      <c r="H1367" s="74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2"/>
      <c r="X1367" s="2"/>
      <c r="Y1367" s="2"/>
    </row>
    <row r="1368" spans="3:25" s="72" customFormat="1">
      <c r="C1368" s="3">
        <f t="shared" si="77"/>
        <v>2095.2941205326479</v>
      </c>
      <c r="D1368" s="3">
        <f t="shared" si="78"/>
        <v>350000</v>
      </c>
      <c r="E1368" s="91">
        <f t="shared" si="79"/>
        <v>2326.208619408701</v>
      </c>
      <c r="F1368" s="3"/>
      <c r="G1368" s="93">
        <f t="shared" si="80"/>
        <v>2326.2086194087015</v>
      </c>
      <c r="H1368" s="74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2"/>
      <c r="X1368" s="2"/>
      <c r="Y1368" s="2"/>
    </row>
    <row r="1369" spans="3:25" s="72" customFormat="1">
      <c r="C1369" s="3">
        <f t="shared" si="77"/>
        <v>2107.49920878475</v>
      </c>
      <c r="D1369" s="3">
        <f t="shared" si="78"/>
        <v>350000</v>
      </c>
      <c r="E1369" s="91">
        <f t="shared" si="79"/>
        <v>2326.208619408701</v>
      </c>
      <c r="F1369" s="3"/>
      <c r="G1369" s="93">
        <f t="shared" si="80"/>
        <v>2326.208619408701</v>
      </c>
      <c r="H1369" s="74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2"/>
      <c r="X1369" s="2"/>
      <c r="Y1369" s="2"/>
    </row>
    <row r="1370" spans="3:25" s="72" customFormat="1">
      <c r="C1370" s="3">
        <f t="shared" si="77"/>
        <v>2119.7753916759216</v>
      </c>
      <c r="D1370" s="3">
        <f t="shared" si="78"/>
        <v>350000</v>
      </c>
      <c r="E1370" s="91">
        <f t="shared" si="79"/>
        <v>2326.2086194087015</v>
      </c>
      <c r="F1370" s="3"/>
      <c r="G1370" s="93">
        <f t="shared" si="80"/>
        <v>2326.208619408701</v>
      </c>
      <c r="H1370" s="74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2"/>
      <c r="X1370" s="2"/>
      <c r="Y1370" s="2"/>
    </row>
    <row r="1371" spans="3:25" s="72" customFormat="1">
      <c r="C1371" s="3">
        <f t="shared" si="77"/>
        <v>2132.1230833324339</v>
      </c>
      <c r="D1371" s="3">
        <f t="shared" si="78"/>
        <v>350000</v>
      </c>
      <c r="E1371" s="91">
        <f t="shared" si="79"/>
        <v>2326.2086194087015</v>
      </c>
      <c r="F1371" s="3"/>
      <c r="G1371" s="93">
        <f t="shared" si="80"/>
        <v>2326.2086194087015</v>
      </c>
      <c r="H1371" s="74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2"/>
      <c r="X1371" s="2"/>
      <c r="Y1371" s="2"/>
    </row>
    <row r="1372" spans="3:25" s="72" customFormat="1">
      <c r="C1372" s="3">
        <f t="shared" si="77"/>
        <v>2144.5427002928454</v>
      </c>
      <c r="D1372" s="3">
        <f t="shared" si="78"/>
        <v>350000</v>
      </c>
      <c r="E1372" s="91">
        <f t="shared" si="79"/>
        <v>2326.2086194087015</v>
      </c>
      <c r="F1372" s="3"/>
      <c r="G1372" s="93">
        <f t="shared" si="80"/>
        <v>2326.2086194087015</v>
      </c>
      <c r="H1372" s="74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2"/>
      <c r="X1372" s="2"/>
      <c r="Y1372" s="2"/>
    </row>
    <row r="1373" spans="3:25" s="72" customFormat="1">
      <c r="C1373" s="3">
        <f t="shared" si="77"/>
        <v>2157.034661522051</v>
      </c>
      <c r="D1373" s="3">
        <f t="shared" si="78"/>
        <v>350000</v>
      </c>
      <c r="E1373" s="91">
        <f t="shared" si="79"/>
        <v>2326.2086194087015</v>
      </c>
      <c r="F1373" s="3"/>
      <c r="G1373" s="93">
        <f t="shared" si="80"/>
        <v>2326.2086194087015</v>
      </c>
      <c r="H1373" s="74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2"/>
      <c r="X1373" s="2"/>
      <c r="Y1373" s="2"/>
    </row>
    <row r="1374" spans="3:25" s="72" customFormat="1">
      <c r="C1374" s="3">
        <f t="shared" si="77"/>
        <v>2169.5993884254167</v>
      </c>
      <c r="D1374" s="3">
        <f t="shared" si="78"/>
        <v>350000</v>
      </c>
      <c r="E1374" s="91">
        <f t="shared" si="79"/>
        <v>2326.208619408701</v>
      </c>
      <c r="F1374" s="3"/>
      <c r="G1374" s="93">
        <f t="shared" si="80"/>
        <v>2326.2086194087015</v>
      </c>
      <c r="H1374" s="74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2"/>
      <c r="X1374" s="2"/>
      <c r="Y1374" s="2"/>
    </row>
    <row r="1375" spans="3:25" s="72" customFormat="1">
      <c r="C1375" s="3">
        <f t="shared" si="77"/>
        <v>2182.2373048629947</v>
      </c>
      <c r="D1375" s="3">
        <f t="shared" si="78"/>
        <v>350000</v>
      </c>
      <c r="E1375" s="91">
        <f t="shared" si="79"/>
        <v>2326.2086194087015</v>
      </c>
      <c r="F1375" s="3"/>
      <c r="G1375" s="93">
        <f t="shared" si="80"/>
        <v>2326.208619408701</v>
      </c>
      <c r="H1375" s="74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2"/>
      <c r="X1375" s="2"/>
      <c r="Y1375" s="2"/>
    </row>
    <row r="1376" spans="3:25" s="72" customFormat="1">
      <c r="C1376" s="3">
        <f t="shared" si="77"/>
        <v>2194.9488371638222</v>
      </c>
      <c r="D1376" s="3">
        <f t="shared" si="78"/>
        <v>350000</v>
      </c>
      <c r="E1376" s="91">
        <f t="shared" si="79"/>
        <v>2326.208619408701</v>
      </c>
      <c r="F1376" s="3"/>
      <c r="G1376" s="93">
        <f t="shared" si="80"/>
        <v>2326.2086194087015</v>
      </c>
      <c r="H1376" s="74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2"/>
      <c r="X1376" s="2"/>
      <c r="Y1376" s="2"/>
    </row>
    <row r="1377" spans="3:25" s="72" customFormat="1">
      <c r="C1377" s="3">
        <f t="shared" si="77"/>
        <v>2207.7344141403014</v>
      </c>
      <c r="D1377" s="3">
        <f t="shared" si="78"/>
        <v>350000</v>
      </c>
      <c r="E1377" s="91">
        <f t="shared" si="79"/>
        <v>2326.2086194087015</v>
      </c>
      <c r="F1377" s="3"/>
      <c r="G1377" s="93">
        <f t="shared" si="80"/>
        <v>2326.208619408701</v>
      </c>
      <c r="H1377" s="74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2"/>
      <c r="X1377" s="2"/>
      <c r="Y1377" s="2"/>
    </row>
    <row r="1378" spans="3:25" s="72" customFormat="1">
      <c r="C1378" s="3">
        <f t="shared" si="77"/>
        <v>2220.5944671026687</v>
      </c>
      <c r="D1378" s="3">
        <f t="shared" si="78"/>
        <v>350000</v>
      </c>
      <c r="E1378" s="91">
        <f t="shared" si="79"/>
        <v>2326.2086194087015</v>
      </c>
      <c r="F1378" s="3"/>
      <c r="G1378" s="93">
        <f t="shared" si="80"/>
        <v>2326.2086194087015</v>
      </c>
      <c r="H1378" s="74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2"/>
      <c r="X1378" s="2"/>
      <c r="Y1378" s="2"/>
    </row>
    <row r="1379" spans="3:25" s="72" customFormat="1">
      <c r="C1379" s="3">
        <f t="shared" si="77"/>
        <v>2233.5294298735416</v>
      </c>
      <c r="D1379" s="3">
        <f t="shared" si="78"/>
        <v>350000</v>
      </c>
      <c r="E1379" s="91">
        <f t="shared" si="79"/>
        <v>2326.2086194087015</v>
      </c>
      <c r="F1379" s="3"/>
      <c r="G1379" s="93">
        <f t="shared" si="80"/>
        <v>2326.2086194087015</v>
      </c>
      <c r="H1379" s="74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2"/>
      <c r="X1379" s="2"/>
      <c r="Y1379" s="2"/>
    </row>
    <row r="1380" spans="3:25" s="72" customFormat="1">
      <c r="C1380" s="3">
        <f t="shared" si="77"/>
        <v>2246.5397388025549</v>
      </c>
      <c r="D1380" s="3">
        <f t="shared" si="78"/>
        <v>350000</v>
      </c>
      <c r="E1380" s="91">
        <f t="shared" si="79"/>
        <v>2326.208619408701</v>
      </c>
      <c r="F1380" s="3"/>
      <c r="G1380" s="93">
        <f t="shared" si="80"/>
        <v>2326.2086194087015</v>
      </c>
      <c r="H1380" s="74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2"/>
      <c r="X1380" s="2"/>
      <c r="Y1380" s="2"/>
    </row>
    <row r="1381" spans="3:25" s="72" customFormat="1">
      <c r="C1381" s="3">
        <f t="shared" si="77"/>
        <v>2259.6258327810797</v>
      </c>
      <c r="D1381" s="3">
        <f t="shared" si="78"/>
        <v>350000</v>
      </c>
      <c r="E1381" s="91">
        <f t="shared" si="79"/>
        <v>2326.208619408701</v>
      </c>
      <c r="F1381" s="3"/>
      <c r="G1381" s="93">
        <f t="shared" si="80"/>
        <v>2326.208619408701</v>
      </c>
      <c r="H1381" s="74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2"/>
      <c r="X1381" s="2"/>
      <c r="Y1381" s="2"/>
    </row>
    <row r="1382" spans="3:25" s="72" customFormat="1">
      <c r="C1382" s="3">
        <f t="shared" si="77"/>
        <v>2272.7881532570295</v>
      </c>
      <c r="D1382" s="3">
        <f t="shared" si="78"/>
        <v>350000</v>
      </c>
      <c r="E1382" s="91">
        <f t="shared" si="79"/>
        <v>2326.208619408701</v>
      </c>
      <c r="F1382" s="3"/>
      <c r="G1382" s="93">
        <f t="shared" si="80"/>
        <v>2326.208619408701</v>
      </c>
      <c r="H1382" s="74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2"/>
      <c r="X1382" s="2"/>
      <c r="Y1382" s="2"/>
    </row>
    <row r="1383" spans="3:25" s="72" customFormat="1">
      <c r="C1383" s="3">
        <f t="shared" si="77"/>
        <v>2286.0271442497515</v>
      </c>
      <c r="D1383" s="3">
        <f t="shared" si="78"/>
        <v>350000</v>
      </c>
      <c r="E1383" s="91">
        <f t="shared" si="79"/>
        <v>2326.2086194087015</v>
      </c>
      <c r="F1383" s="3"/>
      <c r="G1383" s="93">
        <f t="shared" si="80"/>
        <v>2326.208619408701</v>
      </c>
      <c r="H1383" s="74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2"/>
      <c r="X1383" s="2"/>
      <c r="Y1383" s="2"/>
    </row>
    <row r="1384" spans="3:25" s="72" customFormat="1">
      <c r="C1384" s="3">
        <f t="shared" si="77"/>
        <v>2299.3432523650067</v>
      </c>
      <c r="D1384" s="3">
        <f t="shared" si="78"/>
        <v>350000</v>
      </c>
      <c r="E1384" s="91">
        <f t="shared" si="79"/>
        <v>2326.2086194087015</v>
      </c>
      <c r="F1384" s="3"/>
      <c r="G1384" s="93">
        <f t="shared" si="80"/>
        <v>2326.2086194087015</v>
      </c>
      <c r="H1384" s="74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2"/>
      <c r="X1384" s="2"/>
      <c r="Y1384" s="2"/>
    </row>
    <row r="1385" spans="3:25" s="72" customFormat="1">
      <c r="C1385" s="3">
        <f t="shared" si="77"/>
        <v>2312.7369268100324</v>
      </c>
      <c r="D1385" s="3">
        <f t="shared" si="78"/>
        <v>350000</v>
      </c>
      <c r="E1385" s="91">
        <f t="shared" si="79"/>
        <v>2326.2086194087015</v>
      </c>
      <c r="F1385" s="3"/>
      <c r="G1385" s="93">
        <f t="shared" si="80"/>
        <v>2326.2086194087015</v>
      </c>
      <c r="H1385" s="74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2"/>
      <c r="X1385" s="2"/>
      <c r="Y1385" s="2"/>
    </row>
    <row r="1386" spans="3:25" s="72" customFormat="1">
      <c r="C1386" s="3" t="str">
        <f t="shared" si="77"/>
        <v/>
      </c>
      <c r="D1386" s="3">
        <f t="shared" si="78"/>
        <v>350000</v>
      </c>
      <c r="E1386" s="91">
        <f t="shared" si="79"/>
        <v>2326.2086194087015</v>
      </c>
      <c r="F1386" s="3"/>
      <c r="G1386" s="93">
        <f t="shared" si="80"/>
        <v>2326.2086194087015</v>
      </c>
      <c r="H1386" s="74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2"/>
      <c r="X1386" s="2"/>
      <c r="Y1386" s="2"/>
    </row>
    <row r="1387" spans="3:25" s="72" customFormat="1">
      <c r="C1387" s="3" t="str">
        <f t="shared" si="77"/>
        <v/>
      </c>
      <c r="D1387" s="3">
        <f t="shared" si="78"/>
        <v>350000</v>
      </c>
      <c r="E1387" s="91">
        <f t="shared" si="79"/>
        <v>2326.208619408701</v>
      </c>
      <c r="F1387" s="3"/>
      <c r="G1387" s="93">
        <f t="shared" si="80"/>
        <v>2326.2086194087015</v>
      </c>
      <c r="H1387" s="74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2"/>
      <c r="X1387" s="2"/>
      <c r="Y1387" s="2"/>
    </row>
    <row r="1388" spans="3:25" s="72" customFormat="1">
      <c r="C1388" s="3" t="str">
        <f t="shared" si="77"/>
        <v/>
      </c>
      <c r="D1388" s="3">
        <f t="shared" ref="D1388:D1451" si="81">IF(B394&lt;$D$7-$G$10,$F$30,$D$1021)</f>
        <v>350000</v>
      </c>
      <c r="E1388" s="91">
        <f t="shared" si="79"/>
        <v>2326.208619408701</v>
      </c>
      <c r="F1388" s="3"/>
      <c r="G1388" s="93">
        <f t="shared" si="80"/>
        <v>2326.208619408701</v>
      </c>
      <c r="H1388" s="95"/>
      <c r="I1388" s="21"/>
      <c r="J1388" s="21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2"/>
      <c r="X1388" s="2"/>
      <c r="Y1388" s="2"/>
    </row>
    <row r="1389" spans="3:25" s="72" customFormat="1">
      <c r="C1389" s="3" t="str">
        <f t="shared" si="77"/>
        <v/>
      </c>
      <c r="D1389" s="3">
        <f t="shared" si="81"/>
        <v>350000</v>
      </c>
      <c r="E1389" s="91">
        <f t="shared" si="79"/>
        <v>2326.208619408701</v>
      </c>
      <c r="F1389" s="3"/>
      <c r="G1389" s="93">
        <f t="shared" si="80"/>
        <v>2326.208619408701</v>
      </c>
      <c r="H1389" s="74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2"/>
      <c r="X1389" s="2"/>
      <c r="Y1389" s="2"/>
    </row>
    <row r="1390" spans="3:25" s="72" customFormat="1">
      <c r="C1390" s="3" t="str">
        <f t="shared" si="77"/>
        <v/>
      </c>
      <c r="D1390" s="3">
        <f t="shared" si="81"/>
        <v>350000</v>
      </c>
      <c r="E1390" s="91">
        <f t="shared" si="79"/>
        <v>2326.208619408701</v>
      </c>
      <c r="F1390" s="3"/>
      <c r="G1390" s="93">
        <f t="shared" si="80"/>
        <v>2326.208619408701</v>
      </c>
      <c r="H1390" s="74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2"/>
      <c r="X1390" s="2"/>
      <c r="Y1390" s="2"/>
    </row>
    <row r="1391" spans="3:25" s="72" customFormat="1">
      <c r="C1391" s="3" t="str">
        <f t="shared" si="77"/>
        <v/>
      </c>
      <c r="D1391" s="3">
        <f t="shared" si="81"/>
        <v>350000</v>
      </c>
      <c r="E1391" s="91">
        <f t="shared" si="79"/>
        <v>2326.2086194087015</v>
      </c>
      <c r="F1391" s="3"/>
      <c r="G1391" s="93">
        <f t="shared" si="80"/>
        <v>2326.208619408701</v>
      </c>
      <c r="H1391" s="74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2"/>
      <c r="X1391" s="2"/>
      <c r="Y1391" s="2"/>
    </row>
    <row r="1392" spans="3:25" s="72" customFormat="1">
      <c r="C1392" s="3" t="str">
        <f t="shared" si="77"/>
        <v/>
      </c>
      <c r="D1392" s="3">
        <f t="shared" si="81"/>
        <v>350000</v>
      </c>
      <c r="E1392" s="91">
        <f t="shared" si="79"/>
        <v>2326.208619408701</v>
      </c>
      <c r="F1392" s="3"/>
      <c r="G1392" s="93">
        <f t="shared" si="80"/>
        <v>2326.2086194087015</v>
      </c>
      <c r="H1392" s="74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2"/>
      <c r="X1392" s="2"/>
      <c r="Y1392" s="2"/>
    </row>
    <row r="1393" spans="3:25" s="72" customFormat="1">
      <c r="C1393" s="3" t="str">
        <f t="shared" si="77"/>
        <v/>
      </c>
      <c r="D1393" s="3">
        <f t="shared" si="81"/>
        <v>350000</v>
      </c>
      <c r="E1393" s="91" t="str">
        <f t="shared" si="79"/>
        <v/>
      </c>
      <c r="F1393" s="3"/>
      <c r="G1393" s="93">
        <f t="shared" si="80"/>
        <v>2326.208619408701</v>
      </c>
      <c r="H1393" s="74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2"/>
      <c r="X1393" s="2"/>
      <c r="Y1393" s="2"/>
    </row>
    <row r="1394" spans="3:25" s="72" customFormat="1">
      <c r="C1394" s="3" t="str">
        <f t="shared" si="77"/>
        <v/>
      </c>
      <c r="D1394" s="3">
        <f t="shared" si="81"/>
        <v>350000</v>
      </c>
      <c r="E1394" s="91" t="str">
        <f t="shared" si="79"/>
        <v/>
      </c>
      <c r="F1394" s="3"/>
      <c r="G1394" s="93" t="str">
        <f t="shared" si="80"/>
        <v/>
      </c>
      <c r="H1394" s="74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2"/>
      <c r="X1394" s="2"/>
      <c r="Y1394" s="2"/>
    </row>
    <row r="1395" spans="3:25" s="72" customFormat="1">
      <c r="C1395" s="3" t="str">
        <f t="shared" si="77"/>
        <v/>
      </c>
      <c r="D1395" s="3">
        <f t="shared" si="81"/>
        <v>350000</v>
      </c>
      <c r="E1395" s="91" t="str">
        <f t="shared" si="79"/>
        <v/>
      </c>
      <c r="F1395" s="3"/>
      <c r="G1395" s="93" t="str">
        <f t="shared" si="80"/>
        <v/>
      </c>
      <c r="H1395" s="74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2"/>
      <c r="X1395" s="2"/>
      <c r="Y1395" s="2"/>
    </row>
    <row r="1396" spans="3:25" s="72" customFormat="1">
      <c r="C1396" s="3" t="str">
        <f t="shared" si="77"/>
        <v/>
      </c>
      <c r="D1396" s="3">
        <f t="shared" si="81"/>
        <v>350000</v>
      </c>
      <c r="E1396" s="91" t="str">
        <f t="shared" si="79"/>
        <v/>
      </c>
      <c r="F1396" s="3"/>
      <c r="G1396" s="93" t="str">
        <f t="shared" si="80"/>
        <v/>
      </c>
      <c r="H1396" s="74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2"/>
      <c r="X1396" s="2"/>
      <c r="Y1396" s="2"/>
    </row>
    <row r="1397" spans="3:25" s="72" customFormat="1">
      <c r="C1397" s="3" t="str">
        <f t="shared" si="77"/>
        <v/>
      </c>
      <c r="D1397" s="3">
        <f t="shared" si="81"/>
        <v>350000</v>
      </c>
      <c r="E1397" s="91" t="str">
        <f t="shared" si="79"/>
        <v/>
      </c>
      <c r="F1397" s="3"/>
      <c r="G1397" s="93" t="str">
        <f t="shared" si="80"/>
        <v/>
      </c>
      <c r="H1397" s="74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2"/>
      <c r="X1397" s="2"/>
      <c r="Y1397" s="2"/>
    </row>
    <row r="1398" spans="3:25" s="72" customFormat="1">
      <c r="C1398" s="3" t="str">
        <f t="shared" si="77"/>
        <v/>
      </c>
      <c r="D1398" s="3">
        <f t="shared" si="81"/>
        <v>350000</v>
      </c>
      <c r="E1398" s="91" t="str">
        <f t="shared" si="79"/>
        <v/>
      </c>
      <c r="F1398" s="3"/>
      <c r="G1398" s="93" t="str">
        <f t="shared" si="80"/>
        <v/>
      </c>
      <c r="H1398" s="74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2"/>
      <c r="X1398" s="2"/>
      <c r="Y1398" s="2"/>
    </row>
    <row r="1399" spans="3:25" s="72" customFormat="1">
      <c r="C1399" s="3" t="str">
        <f t="shared" si="77"/>
        <v/>
      </c>
      <c r="D1399" s="3">
        <f t="shared" si="81"/>
        <v>350000</v>
      </c>
      <c r="E1399" s="91" t="str">
        <f t="shared" si="79"/>
        <v/>
      </c>
      <c r="F1399" s="3"/>
      <c r="G1399" s="93" t="str">
        <f t="shared" si="80"/>
        <v/>
      </c>
      <c r="H1399" s="74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2"/>
      <c r="X1399" s="2"/>
      <c r="Y1399" s="2"/>
    </row>
    <row r="1400" spans="3:25" s="72" customFormat="1">
      <c r="C1400" s="3" t="str">
        <f t="shared" si="77"/>
        <v/>
      </c>
      <c r="D1400" s="3">
        <f t="shared" si="81"/>
        <v>350000</v>
      </c>
      <c r="E1400" s="91" t="str">
        <f t="shared" si="79"/>
        <v/>
      </c>
      <c r="F1400" s="3"/>
      <c r="G1400" s="93" t="str">
        <f t="shared" si="80"/>
        <v/>
      </c>
      <c r="H1400" s="74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2"/>
      <c r="X1400" s="2"/>
      <c r="Y1400" s="2"/>
    </row>
    <row r="1401" spans="3:25" s="72" customFormat="1">
      <c r="C1401" s="3" t="str">
        <f t="shared" si="77"/>
        <v/>
      </c>
      <c r="D1401" s="3">
        <f t="shared" si="81"/>
        <v>350000</v>
      </c>
      <c r="E1401" s="91" t="str">
        <f t="shared" si="79"/>
        <v/>
      </c>
      <c r="F1401" s="3"/>
      <c r="G1401" s="93" t="str">
        <f t="shared" si="80"/>
        <v/>
      </c>
      <c r="H1401" s="74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2"/>
      <c r="X1401" s="2"/>
      <c r="Y1401" s="2"/>
    </row>
    <row r="1402" spans="3:25" s="72" customFormat="1">
      <c r="C1402" s="3" t="str">
        <f t="shared" si="77"/>
        <v/>
      </c>
      <c r="D1402" s="3">
        <f t="shared" si="81"/>
        <v>350000</v>
      </c>
      <c r="E1402" s="91" t="str">
        <f t="shared" si="79"/>
        <v/>
      </c>
      <c r="F1402" s="3"/>
      <c r="G1402" s="93" t="str">
        <f t="shared" si="80"/>
        <v/>
      </c>
      <c r="H1402" s="74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2"/>
      <c r="X1402" s="2"/>
      <c r="Y1402" s="2"/>
    </row>
    <row r="1403" spans="3:25" s="72" customFormat="1">
      <c r="C1403" s="3" t="str">
        <f t="shared" si="77"/>
        <v/>
      </c>
      <c r="D1403" s="3">
        <f t="shared" si="81"/>
        <v>350000</v>
      </c>
      <c r="E1403" s="91" t="str">
        <f t="shared" si="79"/>
        <v/>
      </c>
      <c r="F1403" s="3"/>
      <c r="G1403" s="93" t="str">
        <f t="shared" si="80"/>
        <v/>
      </c>
      <c r="H1403" s="74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2"/>
      <c r="X1403" s="2"/>
      <c r="Y1403" s="2"/>
    </row>
    <row r="1404" spans="3:25" s="72" customFormat="1">
      <c r="C1404" s="3" t="str">
        <f t="shared" si="77"/>
        <v/>
      </c>
      <c r="D1404" s="3">
        <f t="shared" si="81"/>
        <v>350000</v>
      </c>
      <c r="E1404" s="91" t="str">
        <f t="shared" si="79"/>
        <v/>
      </c>
      <c r="F1404" s="3"/>
      <c r="G1404" s="93" t="str">
        <f t="shared" si="80"/>
        <v/>
      </c>
      <c r="H1404" s="74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2"/>
      <c r="X1404" s="2"/>
      <c r="Y1404" s="2"/>
    </row>
    <row r="1405" spans="3:25" s="72" customFormat="1">
      <c r="C1405" s="3" t="str">
        <f t="shared" si="77"/>
        <v/>
      </c>
      <c r="D1405" s="3">
        <f t="shared" si="81"/>
        <v>350000</v>
      </c>
      <c r="E1405" s="91" t="str">
        <f t="shared" si="79"/>
        <v/>
      </c>
      <c r="F1405" s="3"/>
      <c r="G1405" s="93" t="str">
        <f t="shared" si="80"/>
        <v/>
      </c>
      <c r="H1405" s="74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2"/>
      <c r="X1405" s="2"/>
      <c r="Y1405" s="2"/>
    </row>
    <row r="1406" spans="3:25" s="72" customFormat="1">
      <c r="C1406" s="3" t="str">
        <f t="shared" si="77"/>
        <v/>
      </c>
      <c r="D1406" s="3">
        <f t="shared" si="81"/>
        <v>350000</v>
      </c>
      <c r="E1406" s="91" t="str">
        <f t="shared" si="79"/>
        <v/>
      </c>
      <c r="F1406" s="3"/>
      <c r="G1406" s="93" t="str">
        <f t="shared" si="80"/>
        <v/>
      </c>
      <c r="H1406" s="74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2"/>
      <c r="X1406" s="2"/>
      <c r="Y1406" s="2"/>
    </row>
    <row r="1407" spans="3:25" s="72" customFormat="1">
      <c r="C1407" s="3" t="str">
        <f t="shared" si="77"/>
        <v/>
      </c>
      <c r="D1407" s="3">
        <f t="shared" si="81"/>
        <v>350000</v>
      </c>
      <c r="E1407" s="91" t="str">
        <f t="shared" si="79"/>
        <v/>
      </c>
      <c r="F1407" s="3"/>
      <c r="G1407" s="93" t="str">
        <f t="shared" si="80"/>
        <v/>
      </c>
      <c r="H1407" s="74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2"/>
      <c r="X1407" s="2"/>
      <c r="Y1407" s="2"/>
    </row>
    <row r="1408" spans="3:25" s="72" customFormat="1">
      <c r="C1408" s="3" t="str">
        <f t="shared" si="77"/>
        <v/>
      </c>
      <c r="D1408" s="3">
        <f t="shared" si="81"/>
        <v>350000</v>
      </c>
      <c r="E1408" s="91" t="str">
        <f t="shared" si="79"/>
        <v/>
      </c>
      <c r="F1408" s="3"/>
      <c r="G1408" s="93" t="str">
        <f t="shared" si="80"/>
        <v/>
      </c>
      <c r="H1408" s="74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2"/>
      <c r="X1408" s="2"/>
      <c r="Y1408" s="2"/>
    </row>
    <row r="1409" spans="3:25" s="72" customFormat="1">
      <c r="C1409" s="3" t="str">
        <f t="shared" si="77"/>
        <v/>
      </c>
      <c r="D1409" s="3">
        <f t="shared" si="81"/>
        <v>350000</v>
      </c>
      <c r="E1409" s="91" t="str">
        <f t="shared" si="79"/>
        <v/>
      </c>
      <c r="F1409" s="3"/>
      <c r="G1409" s="93" t="str">
        <f t="shared" si="80"/>
        <v/>
      </c>
      <c r="H1409" s="74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2"/>
      <c r="X1409" s="2"/>
      <c r="Y1409" s="2"/>
    </row>
    <row r="1410" spans="3:25" s="72" customFormat="1">
      <c r="C1410" s="3" t="str">
        <f t="shared" ref="C1410:C1473" si="82">IF($D$10=0,IF(B415&lt;=$G$9,IF(ISERR(PPMT($G$11/12,B415-$D$7+$F$1012,$D$7-$D$7+$F$1012,-D1409)),"",PPMT($G$11/12,B415-$D$7+$F$1012,$D$7-$D$7+$F$1012,-D1409)),IF(ISERR(PPMT($G$12/12,B415-$D$7+$F$1012,$D$7-$D$7+$F$1012,-D1409)),"",PPMT($G$12/12,B415-$D$7+$F$1012-$G$9,$D$7-$D$7+$F$1012-$G$9,-D1409))),IF($D$10&lt;=$G$9,IF(B415&lt;=$G$9,IF(ISERR(PPMT($G$11/12,B415-$D$7+$F$1012,$D$7-$D$7+$F$1012,-D1409)),"",PPMT($G$11/12,B415-$D$7+$F$1012,$D$7-$D$7+$F$1012,-D1409)),IF(ISERR(PPMT($G$12/12,B415-$D$7+$F$1012+$D$10-$G$9,$D$7-$D$7+$F$1012+$D$10-$G$9,-D1409)),"",PPMT($G$12/12,B415-$D$7+$F$1012+$D$10-$G$9,$D$7-$D$7+$F$1012+$D$10-$G$9,-D1409))),IF(B415&lt;=$G$9,IF(ISERR(PPMT($G$11/12,B415-$D$7+$F$1012,$D$7-$D$7+$F$1012,-D1409)),"",PPMT($G$11/12,B415-$D$7+$F$1012,$D$7-$D$7+$F$1012,-D1409)),IF(ISERR(PPMT($G$12/12,B415-$D$7+$F$1012,$D$7-$D$7+$F$1012,-D1409)),"",PPMT($G$12/12,B415-$D$7+$F$1012,$D$7-$D$7+$F$1012,-D1409)))))</f>
        <v/>
      </c>
      <c r="D1410" s="3">
        <f t="shared" si="81"/>
        <v>350000</v>
      </c>
      <c r="E1410" s="91" t="str">
        <f t="shared" si="79"/>
        <v/>
      </c>
      <c r="F1410" s="3"/>
      <c r="G1410" s="93" t="str">
        <f t="shared" si="80"/>
        <v/>
      </c>
      <c r="H1410" s="74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2"/>
      <c r="X1410" s="2"/>
      <c r="Y1410" s="2"/>
    </row>
    <row r="1411" spans="3:25" s="72" customFormat="1">
      <c r="C1411" s="3" t="str">
        <f t="shared" si="82"/>
        <v/>
      </c>
      <c r="D1411" s="3">
        <f t="shared" si="81"/>
        <v>350000</v>
      </c>
      <c r="E1411" s="91" t="str">
        <f t="shared" si="79"/>
        <v/>
      </c>
      <c r="F1411" s="3"/>
      <c r="G1411" s="93" t="str">
        <f t="shared" si="80"/>
        <v/>
      </c>
      <c r="H1411" s="74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2"/>
      <c r="X1411" s="2"/>
      <c r="Y1411" s="2"/>
    </row>
    <row r="1412" spans="3:25" s="72" customFormat="1">
      <c r="C1412" s="3" t="str">
        <f t="shared" si="82"/>
        <v/>
      </c>
      <c r="D1412" s="3">
        <f t="shared" si="81"/>
        <v>350000</v>
      </c>
      <c r="E1412" s="91" t="str">
        <f t="shared" si="79"/>
        <v/>
      </c>
      <c r="F1412" s="3"/>
      <c r="G1412" s="93" t="str">
        <f t="shared" si="80"/>
        <v/>
      </c>
      <c r="H1412" s="74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2"/>
      <c r="X1412" s="2"/>
      <c r="Y1412" s="2"/>
    </row>
    <row r="1413" spans="3:25" s="72" customFormat="1">
      <c r="C1413" s="3" t="str">
        <f t="shared" si="82"/>
        <v/>
      </c>
      <c r="D1413" s="3">
        <f t="shared" si="81"/>
        <v>350000</v>
      </c>
      <c r="E1413" s="91" t="str">
        <f t="shared" si="79"/>
        <v/>
      </c>
      <c r="F1413" s="3"/>
      <c r="G1413" s="93" t="str">
        <f t="shared" si="80"/>
        <v/>
      </c>
      <c r="H1413" s="74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2"/>
      <c r="X1413" s="2"/>
      <c r="Y1413" s="2"/>
    </row>
    <row r="1414" spans="3:25" s="72" customFormat="1">
      <c r="C1414" s="3" t="str">
        <f t="shared" si="82"/>
        <v/>
      </c>
      <c r="D1414" s="3">
        <f t="shared" si="81"/>
        <v>350000</v>
      </c>
      <c r="E1414" s="91" t="str">
        <f t="shared" si="79"/>
        <v/>
      </c>
      <c r="F1414" s="3"/>
      <c r="G1414" s="93" t="str">
        <f t="shared" si="80"/>
        <v/>
      </c>
      <c r="H1414" s="74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2"/>
      <c r="X1414" s="2"/>
      <c r="Y1414" s="2"/>
    </row>
    <row r="1415" spans="3:25" s="72" customFormat="1">
      <c r="C1415" s="3" t="str">
        <f t="shared" si="82"/>
        <v/>
      </c>
      <c r="D1415" s="3">
        <f t="shared" si="81"/>
        <v>350000</v>
      </c>
      <c r="E1415" s="91" t="str">
        <f t="shared" si="79"/>
        <v/>
      </c>
      <c r="F1415" s="3"/>
      <c r="G1415" s="93" t="str">
        <f t="shared" si="80"/>
        <v/>
      </c>
      <c r="H1415" s="74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2"/>
      <c r="X1415" s="2"/>
      <c r="Y1415" s="2"/>
    </row>
    <row r="1416" spans="3:25" s="72" customFormat="1">
      <c r="C1416" s="3" t="str">
        <f t="shared" si="82"/>
        <v/>
      </c>
      <c r="D1416" s="3">
        <f t="shared" si="81"/>
        <v>350000</v>
      </c>
      <c r="E1416" s="91" t="str">
        <f t="shared" si="79"/>
        <v/>
      </c>
      <c r="F1416" s="3"/>
      <c r="G1416" s="93" t="str">
        <f t="shared" si="80"/>
        <v/>
      </c>
      <c r="H1416" s="74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2"/>
      <c r="X1416" s="2"/>
      <c r="Y1416" s="2"/>
    </row>
    <row r="1417" spans="3:25" s="72" customFormat="1">
      <c r="C1417" s="3" t="str">
        <f t="shared" si="82"/>
        <v/>
      </c>
      <c r="D1417" s="3">
        <f t="shared" si="81"/>
        <v>350000</v>
      </c>
      <c r="E1417" s="91" t="str">
        <f t="shared" ref="E1417:E1452" si="83">IF(E415="","",(E415+IF(G415="",0,G415))/POWER($D$26+1,B415/12))</f>
        <v/>
      </c>
      <c r="F1417" s="3"/>
      <c r="G1417" s="93" t="str">
        <f t="shared" si="80"/>
        <v/>
      </c>
      <c r="H1417" s="74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2"/>
      <c r="X1417" s="2"/>
      <c r="Y1417" s="2"/>
    </row>
    <row r="1418" spans="3:25" s="72" customFormat="1">
      <c r="C1418" s="3" t="str">
        <f t="shared" si="82"/>
        <v/>
      </c>
      <c r="D1418" s="3">
        <f t="shared" si="81"/>
        <v>350000</v>
      </c>
      <c r="E1418" s="91" t="str">
        <f t="shared" si="83"/>
        <v/>
      </c>
      <c r="F1418" s="3"/>
      <c r="G1418" s="93" t="str">
        <f t="shared" ref="G1418:G1481" si="84">IF(E415="","",(E415+IF(G415="",0,G415)))</f>
        <v/>
      </c>
      <c r="H1418" s="74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2"/>
      <c r="X1418" s="2"/>
      <c r="Y1418" s="2"/>
    </row>
    <row r="1419" spans="3:25" s="72" customFormat="1">
      <c r="C1419" s="3" t="str">
        <f t="shared" si="82"/>
        <v/>
      </c>
      <c r="D1419" s="3">
        <f t="shared" si="81"/>
        <v>350000</v>
      </c>
      <c r="E1419" s="91" t="str">
        <f t="shared" si="83"/>
        <v/>
      </c>
      <c r="F1419" s="3"/>
      <c r="G1419" s="93" t="str">
        <f t="shared" si="84"/>
        <v/>
      </c>
      <c r="H1419" s="74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2"/>
      <c r="X1419" s="2"/>
      <c r="Y1419" s="2"/>
    </row>
    <row r="1420" spans="3:25" s="72" customFormat="1">
      <c r="C1420" s="3" t="str">
        <f t="shared" si="82"/>
        <v/>
      </c>
      <c r="D1420" s="3">
        <f t="shared" si="81"/>
        <v>350000</v>
      </c>
      <c r="E1420" s="91" t="str">
        <f t="shared" si="83"/>
        <v/>
      </c>
      <c r="F1420" s="3"/>
      <c r="G1420" s="93" t="str">
        <f t="shared" si="84"/>
        <v/>
      </c>
      <c r="H1420" s="74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2"/>
      <c r="X1420" s="2"/>
      <c r="Y1420" s="2"/>
    </row>
    <row r="1421" spans="3:25" s="72" customFormat="1">
      <c r="C1421" s="3" t="str">
        <f t="shared" si="82"/>
        <v/>
      </c>
      <c r="D1421" s="3">
        <f t="shared" si="81"/>
        <v>350000</v>
      </c>
      <c r="E1421" s="91" t="str">
        <f t="shared" si="83"/>
        <v/>
      </c>
      <c r="F1421" s="3"/>
      <c r="G1421" s="93" t="str">
        <f t="shared" si="84"/>
        <v/>
      </c>
      <c r="H1421" s="74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2"/>
      <c r="X1421" s="2"/>
      <c r="Y1421" s="2"/>
    </row>
    <row r="1422" spans="3:25" s="72" customFormat="1">
      <c r="C1422" s="3" t="str">
        <f t="shared" si="82"/>
        <v/>
      </c>
      <c r="D1422" s="3">
        <f t="shared" si="81"/>
        <v>350000</v>
      </c>
      <c r="E1422" s="91" t="str">
        <f t="shared" si="83"/>
        <v/>
      </c>
      <c r="F1422" s="3"/>
      <c r="G1422" s="93" t="str">
        <f t="shared" si="84"/>
        <v/>
      </c>
      <c r="H1422" s="74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2"/>
      <c r="X1422" s="2"/>
      <c r="Y1422" s="2"/>
    </row>
    <row r="1423" spans="3:25" s="72" customFormat="1">
      <c r="C1423" s="3" t="str">
        <f t="shared" si="82"/>
        <v/>
      </c>
      <c r="D1423" s="3">
        <f t="shared" si="81"/>
        <v>350000</v>
      </c>
      <c r="E1423" s="91" t="str">
        <f t="shared" si="83"/>
        <v/>
      </c>
      <c r="F1423" s="3"/>
      <c r="G1423" s="93" t="str">
        <f t="shared" si="84"/>
        <v/>
      </c>
      <c r="H1423" s="74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2"/>
      <c r="X1423" s="2"/>
      <c r="Y1423" s="2"/>
    </row>
    <row r="1424" spans="3:25" s="72" customFormat="1">
      <c r="C1424" s="3" t="str">
        <f t="shared" si="82"/>
        <v/>
      </c>
      <c r="D1424" s="3">
        <f t="shared" si="81"/>
        <v>350000</v>
      </c>
      <c r="E1424" s="91" t="str">
        <f t="shared" si="83"/>
        <v/>
      </c>
      <c r="F1424" s="3"/>
      <c r="G1424" s="93" t="str">
        <f t="shared" si="84"/>
        <v/>
      </c>
      <c r="H1424" s="74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2"/>
      <c r="X1424" s="2"/>
      <c r="Y1424" s="2"/>
    </row>
    <row r="1425" spans="1:25" s="72" customFormat="1">
      <c r="C1425" s="3" t="str">
        <f t="shared" si="82"/>
        <v/>
      </c>
      <c r="D1425" s="3">
        <f t="shared" si="81"/>
        <v>350000</v>
      </c>
      <c r="E1425" s="91" t="str">
        <f t="shared" si="83"/>
        <v/>
      </c>
      <c r="F1425" s="3"/>
      <c r="G1425" s="93" t="str">
        <f t="shared" si="84"/>
        <v/>
      </c>
      <c r="H1425" s="74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2"/>
      <c r="X1425" s="2"/>
      <c r="Y1425" s="2"/>
    </row>
    <row r="1426" spans="1:25" s="72" customFormat="1">
      <c r="C1426" s="3" t="str">
        <f t="shared" si="82"/>
        <v/>
      </c>
      <c r="D1426" s="3">
        <f t="shared" si="81"/>
        <v>350000</v>
      </c>
      <c r="E1426" s="91" t="str">
        <f t="shared" si="83"/>
        <v/>
      </c>
      <c r="F1426" s="3"/>
      <c r="G1426" s="93" t="str">
        <f t="shared" si="84"/>
        <v/>
      </c>
      <c r="H1426" s="74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2"/>
      <c r="X1426" s="2"/>
      <c r="Y1426" s="2"/>
    </row>
    <row r="1427" spans="1:25" s="72" customFormat="1">
      <c r="C1427" s="3" t="str">
        <f t="shared" si="82"/>
        <v/>
      </c>
      <c r="D1427" s="3">
        <f t="shared" si="81"/>
        <v>350000</v>
      </c>
      <c r="E1427" s="91" t="str">
        <f t="shared" si="83"/>
        <v/>
      </c>
      <c r="F1427" s="3"/>
      <c r="G1427" s="93" t="str">
        <f t="shared" si="84"/>
        <v/>
      </c>
      <c r="H1427" s="74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2"/>
      <c r="X1427" s="2"/>
      <c r="Y1427" s="2"/>
    </row>
    <row r="1428" spans="1:25" s="72" customFormat="1">
      <c r="C1428" s="3" t="str">
        <f t="shared" si="82"/>
        <v/>
      </c>
      <c r="D1428" s="3">
        <f t="shared" si="81"/>
        <v>350000</v>
      </c>
      <c r="E1428" s="91" t="str">
        <f t="shared" si="83"/>
        <v/>
      </c>
      <c r="F1428" s="3"/>
      <c r="G1428" s="93" t="str">
        <f t="shared" si="84"/>
        <v/>
      </c>
      <c r="H1428" s="74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2"/>
      <c r="X1428" s="2"/>
      <c r="Y1428" s="2"/>
    </row>
    <row r="1429" spans="1:25" s="72" customFormat="1">
      <c r="C1429" s="3" t="str">
        <f t="shared" si="82"/>
        <v/>
      </c>
      <c r="D1429" s="3">
        <f t="shared" si="81"/>
        <v>350000</v>
      </c>
      <c r="E1429" s="91" t="str">
        <f t="shared" si="83"/>
        <v/>
      </c>
      <c r="F1429" s="3"/>
      <c r="G1429" s="93" t="str">
        <f t="shared" si="84"/>
        <v/>
      </c>
      <c r="H1429" s="74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2"/>
      <c r="X1429" s="2"/>
      <c r="Y1429" s="2"/>
    </row>
    <row r="1430" spans="1:25" s="72" customFormat="1">
      <c r="C1430" s="3" t="str">
        <f t="shared" si="82"/>
        <v/>
      </c>
      <c r="D1430" s="3">
        <f t="shared" si="81"/>
        <v>350000</v>
      </c>
      <c r="E1430" s="91" t="str">
        <f t="shared" si="83"/>
        <v/>
      </c>
      <c r="F1430" s="3"/>
      <c r="G1430" s="93" t="str">
        <f t="shared" si="84"/>
        <v/>
      </c>
      <c r="H1430" s="74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2"/>
      <c r="X1430" s="2"/>
      <c r="Y1430" s="2"/>
    </row>
    <row r="1431" spans="1:25" s="72" customFormat="1">
      <c r="C1431" s="3" t="str">
        <f t="shared" si="82"/>
        <v/>
      </c>
      <c r="D1431" s="3">
        <f t="shared" si="81"/>
        <v>350000</v>
      </c>
      <c r="E1431" s="91" t="str">
        <f t="shared" si="83"/>
        <v/>
      </c>
      <c r="F1431" s="3"/>
      <c r="G1431" s="93" t="str">
        <f t="shared" si="84"/>
        <v/>
      </c>
      <c r="H1431" s="74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2"/>
      <c r="X1431" s="2"/>
      <c r="Y1431" s="2"/>
    </row>
    <row r="1432" spans="1:25" s="72" customFormat="1">
      <c r="C1432" s="3" t="str">
        <f t="shared" si="82"/>
        <v/>
      </c>
      <c r="D1432" s="3">
        <f t="shared" si="81"/>
        <v>350000</v>
      </c>
      <c r="E1432" s="91" t="str">
        <f t="shared" si="83"/>
        <v/>
      </c>
      <c r="F1432" s="3"/>
      <c r="G1432" s="93" t="str">
        <f t="shared" si="84"/>
        <v/>
      </c>
      <c r="H1432" s="74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2"/>
      <c r="X1432" s="2"/>
      <c r="Y1432" s="2"/>
    </row>
    <row r="1433" spans="1:25" s="72" customFormat="1">
      <c r="C1433" s="3" t="str">
        <f t="shared" si="82"/>
        <v/>
      </c>
      <c r="D1433" s="3">
        <f t="shared" si="81"/>
        <v>350000</v>
      </c>
      <c r="E1433" s="91" t="str">
        <f t="shared" si="83"/>
        <v/>
      </c>
      <c r="F1433" s="3"/>
      <c r="G1433" s="93" t="str">
        <f t="shared" si="84"/>
        <v/>
      </c>
      <c r="H1433" s="74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2"/>
      <c r="X1433" s="2"/>
      <c r="Y1433" s="2"/>
    </row>
    <row r="1434" spans="1:25">
      <c r="A1434" s="72"/>
      <c r="B1434" s="72"/>
      <c r="C1434" s="3" t="str">
        <f t="shared" si="82"/>
        <v/>
      </c>
      <c r="D1434" s="3">
        <f t="shared" si="81"/>
        <v>350000</v>
      </c>
      <c r="E1434" s="91" t="str">
        <f t="shared" si="83"/>
        <v/>
      </c>
      <c r="F1434" s="3"/>
      <c r="G1434" s="93" t="str">
        <f t="shared" si="84"/>
        <v/>
      </c>
      <c r="I1434" s="3"/>
      <c r="J1434" s="3"/>
      <c r="K1434" s="3"/>
      <c r="L1434" s="3"/>
    </row>
    <row r="1435" spans="1:25">
      <c r="A1435" s="72"/>
      <c r="B1435" s="72"/>
      <c r="C1435" s="3" t="str">
        <f t="shared" si="82"/>
        <v/>
      </c>
      <c r="D1435" s="3">
        <f t="shared" si="81"/>
        <v>350000</v>
      </c>
      <c r="E1435" s="91" t="str">
        <f t="shared" si="83"/>
        <v/>
      </c>
      <c r="F1435" s="3"/>
      <c r="G1435" s="93" t="str">
        <f t="shared" si="84"/>
        <v/>
      </c>
      <c r="I1435" s="3"/>
      <c r="J1435" s="3"/>
      <c r="K1435" s="3"/>
      <c r="L1435" s="3"/>
    </row>
    <row r="1436" spans="1:25">
      <c r="A1436" s="72"/>
      <c r="B1436" s="72"/>
      <c r="C1436" s="3" t="str">
        <f t="shared" si="82"/>
        <v/>
      </c>
      <c r="D1436" s="3">
        <f t="shared" si="81"/>
        <v>350000</v>
      </c>
      <c r="E1436" s="91" t="str">
        <f t="shared" si="83"/>
        <v/>
      </c>
      <c r="F1436" s="3"/>
      <c r="G1436" s="93" t="str">
        <f t="shared" si="84"/>
        <v/>
      </c>
      <c r="I1436" s="3"/>
      <c r="J1436" s="3"/>
      <c r="K1436" s="3"/>
      <c r="L1436" s="3"/>
    </row>
    <row r="1437" spans="1:25">
      <c r="A1437" s="72"/>
      <c r="B1437" s="72"/>
      <c r="C1437" s="3" t="str">
        <f t="shared" si="82"/>
        <v/>
      </c>
      <c r="D1437" s="3">
        <f t="shared" si="81"/>
        <v>350000</v>
      </c>
      <c r="E1437" s="91" t="str">
        <f t="shared" si="83"/>
        <v/>
      </c>
      <c r="F1437" s="3"/>
      <c r="G1437" s="93" t="str">
        <f t="shared" si="84"/>
        <v/>
      </c>
      <c r="I1437" s="3"/>
      <c r="J1437" s="3"/>
      <c r="K1437" s="3"/>
      <c r="L1437" s="3"/>
    </row>
    <row r="1438" spans="1:25">
      <c r="A1438" s="72"/>
      <c r="B1438" s="72"/>
      <c r="C1438" s="3" t="str">
        <f t="shared" si="82"/>
        <v/>
      </c>
      <c r="D1438" s="3">
        <f t="shared" si="81"/>
        <v>350000</v>
      </c>
      <c r="E1438" s="91" t="str">
        <f t="shared" si="83"/>
        <v/>
      </c>
      <c r="F1438" s="3"/>
      <c r="G1438" s="93" t="str">
        <f t="shared" si="84"/>
        <v/>
      </c>
      <c r="I1438" s="3"/>
      <c r="J1438" s="3"/>
      <c r="K1438" s="3"/>
      <c r="L1438" s="3"/>
    </row>
    <row r="1439" spans="1:25">
      <c r="A1439" s="72"/>
      <c r="B1439" s="72"/>
      <c r="C1439" s="3" t="str">
        <f t="shared" si="82"/>
        <v/>
      </c>
      <c r="D1439" s="3">
        <f t="shared" si="81"/>
        <v>350000</v>
      </c>
      <c r="E1439" s="91" t="str">
        <f t="shared" si="83"/>
        <v/>
      </c>
      <c r="F1439" s="3"/>
      <c r="G1439" s="93" t="str">
        <f t="shared" si="84"/>
        <v/>
      </c>
      <c r="I1439" s="3"/>
      <c r="J1439" s="3"/>
      <c r="K1439" s="3"/>
      <c r="L1439" s="3"/>
    </row>
    <row r="1440" spans="1:25">
      <c r="A1440" s="72"/>
      <c r="B1440" s="72"/>
      <c r="C1440" s="3" t="str">
        <f t="shared" si="82"/>
        <v/>
      </c>
      <c r="D1440" s="3">
        <f t="shared" si="81"/>
        <v>350000</v>
      </c>
      <c r="E1440" s="91" t="str">
        <f t="shared" si="83"/>
        <v/>
      </c>
      <c r="F1440" s="3"/>
      <c r="G1440" s="93" t="str">
        <f t="shared" si="84"/>
        <v/>
      </c>
      <c r="I1440" s="3"/>
      <c r="J1440" s="3"/>
      <c r="K1440" s="3"/>
      <c r="L1440" s="3"/>
    </row>
    <row r="1441" spans="1:12">
      <c r="A1441" s="72"/>
      <c r="B1441" s="72"/>
      <c r="C1441" s="3" t="str">
        <f t="shared" si="82"/>
        <v/>
      </c>
      <c r="D1441" s="3">
        <f t="shared" si="81"/>
        <v>350000</v>
      </c>
      <c r="E1441" s="91" t="str">
        <f t="shared" si="83"/>
        <v/>
      </c>
      <c r="F1441" s="3"/>
      <c r="G1441" s="93" t="str">
        <f t="shared" si="84"/>
        <v/>
      </c>
      <c r="I1441" s="3"/>
      <c r="J1441" s="3"/>
      <c r="K1441" s="3"/>
      <c r="L1441" s="3"/>
    </row>
    <row r="1442" spans="1:12">
      <c r="A1442" s="72"/>
      <c r="B1442" s="72"/>
      <c r="C1442" s="3" t="str">
        <f t="shared" si="82"/>
        <v/>
      </c>
      <c r="D1442" s="3">
        <f t="shared" si="81"/>
        <v>350000</v>
      </c>
      <c r="E1442" s="91" t="str">
        <f t="shared" si="83"/>
        <v/>
      </c>
      <c r="F1442" s="3"/>
      <c r="G1442" s="93" t="str">
        <f t="shared" si="84"/>
        <v/>
      </c>
      <c r="I1442" s="3"/>
      <c r="J1442" s="3"/>
      <c r="K1442" s="3"/>
      <c r="L1442" s="3"/>
    </row>
    <row r="1443" spans="1:12">
      <c r="A1443" s="72"/>
      <c r="B1443" s="72"/>
      <c r="C1443" s="3" t="str">
        <f t="shared" si="82"/>
        <v/>
      </c>
      <c r="D1443" s="3">
        <f t="shared" si="81"/>
        <v>350000</v>
      </c>
      <c r="E1443" s="91" t="str">
        <f t="shared" si="83"/>
        <v/>
      </c>
      <c r="F1443" s="3"/>
      <c r="G1443" s="93" t="str">
        <f t="shared" si="84"/>
        <v/>
      </c>
      <c r="I1443" s="3"/>
      <c r="J1443" s="3"/>
      <c r="K1443" s="3"/>
      <c r="L1443" s="3"/>
    </row>
    <row r="1444" spans="1:12">
      <c r="A1444" s="72"/>
      <c r="B1444" s="72"/>
      <c r="C1444" s="3" t="str">
        <f t="shared" si="82"/>
        <v/>
      </c>
      <c r="D1444" s="3">
        <f t="shared" si="81"/>
        <v>350000</v>
      </c>
      <c r="E1444" s="91" t="str">
        <f t="shared" si="83"/>
        <v/>
      </c>
      <c r="F1444" s="3"/>
      <c r="G1444" s="93" t="str">
        <f t="shared" si="84"/>
        <v/>
      </c>
      <c r="I1444" s="3"/>
      <c r="J1444" s="3"/>
      <c r="K1444" s="3"/>
      <c r="L1444" s="3"/>
    </row>
    <row r="1445" spans="1:12">
      <c r="A1445" s="72"/>
      <c r="B1445" s="72"/>
      <c r="C1445" s="3" t="str">
        <f t="shared" si="82"/>
        <v/>
      </c>
      <c r="D1445" s="3">
        <f t="shared" si="81"/>
        <v>350000</v>
      </c>
      <c r="E1445" s="91" t="str">
        <f t="shared" si="83"/>
        <v/>
      </c>
      <c r="F1445" s="3"/>
      <c r="G1445" s="93" t="str">
        <f t="shared" si="84"/>
        <v/>
      </c>
      <c r="I1445" s="3"/>
      <c r="J1445" s="3"/>
      <c r="K1445" s="3"/>
      <c r="L1445" s="3"/>
    </row>
    <row r="1446" spans="1:12">
      <c r="A1446" s="72"/>
      <c r="B1446" s="72"/>
      <c r="C1446" s="3" t="str">
        <f t="shared" si="82"/>
        <v/>
      </c>
      <c r="D1446" s="3">
        <f t="shared" si="81"/>
        <v>350000</v>
      </c>
      <c r="E1446" s="91" t="str">
        <f t="shared" si="83"/>
        <v/>
      </c>
      <c r="F1446" s="3"/>
      <c r="G1446" s="93" t="str">
        <f t="shared" si="84"/>
        <v/>
      </c>
      <c r="I1446" s="3"/>
      <c r="J1446" s="3"/>
      <c r="K1446" s="3"/>
      <c r="L1446" s="3"/>
    </row>
    <row r="1447" spans="1:12">
      <c r="A1447" s="72"/>
      <c r="B1447" s="72"/>
      <c r="C1447" s="3" t="str">
        <f t="shared" si="82"/>
        <v/>
      </c>
      <c r="D1447" s="3">
        <f t="shared" si="81"/>
        <v>350000</v>
      </c>
      <c r="E1447" s="91" t="str">
        <f t="shared" si="83"/>
        <v/>
      </c>
      <c r="F1447" s="3"/>
      <c r="G1447" s="93" t="str">
        <f t="shared" si="84"/>
        <v/>
      </c>
      <c r="I1447" s="3"/>
      <c r="J1447" s="3"/>
      <c r="K1447" s="3"/>
      <c r="L1447" s="3"/>
    </row>
    <row r="1448" spans="1:12">
      <c r="A1448" s="72"/>
      <c r="B1448" s="72"/>
      <c r="C1448" s="3" t="str">
        <f t="shared" si="82"/>
        <v/>
      </c>
      <c r="D1448" s="3">
        <f t="shared" si="81"/>
        <v>350000</v>
      </c>
      <c r="E1448" s="91" t="str">
        <f t="shared" si="83"/>
        <v/>
      </c>
      <c r="F1448" s="3"/>
      <c r="G1448" s="93" t="str">
        <f t="shared" si="84"/>
        <v/>
      </c>
      <c r="I1448" s="3"/>
      <c r="J1448" s="3"/>
      <c r="K1448" s="3"/>
      <c r="L1448" s="3"/>
    </row>
    <row r="1449" spans="1:12">
      <c r="A1449" s="72"/>
      <c r="B1449" s="72"/>
      <c r="C1449" s="3" t="str">
        <f t="shared" si="82"/>
        <v/>
      </c>
      <c r="D1449" s="3">
        <f t="shared" si="81"/>
        <v>350000</v>
      </c>
      <c r="E1449" s="91" t="str">
        <f t="shared" si="83"/>
        <v/>
      </c>
      <c r="F1449" s="3"/>
      <c r="G1449" s="93" t="str">
        <f t="shared" si="84"/>
        <v/>
      </c>
      <c r="I1449" s="3"/>
      <c r="J1449" s="3"/>
      <c r="K1449" s="3"/>
      <c r="L1449" s="3"/>
    </row>
    <row r="1450" spans="1:12">
      <c r="A1450" s="72"/>
      <c r="B1450" s="72"/>
      <c r="C1450" s="3" t="str">
        <f t="shared" si="82"/>
        <v/>
      </c>
      <c r="D1450" s="3">
        <f t="shared" si="81"/>
        <v>350000</v>
      </c>
      <c r="E1450" s="91" t="str">
        <f t="shared" si="83"/>
        <v/>
      </c>
      <c r="F1450" s="3"/>
      <c r="G1450" s="93" t="str">
        <f t="shared" si="84"/>
        <v/>
      </c>
      <c r="I1450" s="3"/>
      <c r="J1450" s="3"/>
      <c r="K1450" s="3"/>
      <c r="L1450" s="3"/>
    </row>
    <row r="1451" spans="1:12">
      <c r="A1451" s="72"/>
      <c r="B1451" s="72"/>
      <c r="C1451" s="3" t="str">
        <f t="shared" si="82"/>
        <v/>
      </c>
      <c r="D1451" s="3">
        <f t="shared" si="81"/>
        <v>350000</v>
      </c>
      <c r="E1451" s="91" t="str">
        <f t="shared" si="83"/>
        <v/>
      </c>
      <c r="F1451" s="3"/>
      <c r="G1451" s="93" t="str">
        <f t="shared" si="84"/>
        <v/>
      </c>
      <c r="I1451" s="3"/>
      <c r="J1451" s="3"/>
      <c r="K1451" s="3"/>
      <c r="L1451" s="3"/>
    </row>
    <row r="1452" spans="1:12">
      <c r="A1452" s="72"/>
      <c r="B1452" s="72"/>
      <c r="C1452" s="3" t="str">
        <f t="shared" si="82"/>
        <v/>
      </c>
      <c r="D1452" s="3">
        <f t="shared" ref="D1452:D1506" si="85">IF(B458&lt;$D$7-$G$10,$F$30,$D$1021)</f>
        <v>350000</v>
      </c>
      <c r="E1452" s="91" t="str">
        <f t="shared" si="83"/>
        <v/>
      </c>
      <c r="F1452" s="3"/>
      <c r="G1452" s="93" t="str">
        <f t="shared" si="84"/>
        <v/>
      </c>
      <c r="I1452" s="3"/>
      <c r="J1452" s="3"/>
      <c r="K1452" s="3"/>
      <c r="L1452" s="3"/>
    </row>
    <row r="1453" spans="1:12">
      <c r="A1453" s="72"/>
      <c r="B1453" s="72"/>
      <c r="C1453" s="3" t="str">
        <f t="shared" si="82"/>
        <v/>
      </c>
      <c r="D1453" s="3">
        <f t="shared" si="85"/>
        <v>350000</v>
      </c>
      <c r="E1453" s="91" t="str">
        <f t="shared" ref="E1453:E1511" si="86">IF(E452="","",(E452+IF(G452="",0,G452))/POWER($D$26+1,B452/12))</f>
        <v/>
      </c>
      <c r="F1453" s="3"/>
      <c r="G1453" s="93" t="str">
        <f t="shared" si="84"/>
        <v/>
      </c>
      <c r="I1453" s="3"/>
      <c r="J1453" s="3"/>
      <c r="K1453" s="3"/>
      <c r="L1453" s="3"/>
    </row>
    <row r="1454" spans="1:12">
      <c r="A1454" s="72"/>
      <c r="B1454" s="72"/>
      <c r="C1454" s="3" t="str">
        <f t="shared" si="82"/>
        <v/>
      </c>
      <c r="D1454" s="3">
        <f t="shared" si="85"/>
        <v>350000</v>
      </c>
      <c r="E1454" s="91" t="str">
        <f t="shared" si="86"/>
        <v/>
      </c>
      <c r="F1454" s="3"/>
      <c r="G1454" s="93" t="str">
        <f t="shared" si="84"/>
        <v/>
      </c>
      <c r="I1454" s="3"/>
      <c r="J1454" s="3"/>
      <c r="K1454" s="3"/>
      <c r="L1454" s="3"/>
    </row>
    <row r="1455" spans="1:12">
      <c r="A1455" s="72"/>
      <c r="B1455" s="72"/>
      <c r="C1455" s="3" t="str">
        <f t="shared" si="82"/>
        <v/>
      </c>
      <c r="D1455" s="3">
        <f t="shared" si="85"/>
        <v>350000</v>
      </c>
      <c r="E1455" s="91" t="str">
        <f t="shared" si="86"/>
        <v/>
      </c>
      <c r="F1455" s="3"/>
      <c r="G1455" s="93" t="str">
        <f t="shared" si="84"/>
        <v/>
      </c>
      <c r="I1455" s="3"/>
      <c r="J1455" s="3"/>
      <c r="K1455" s="3"/>
      <c r="L1455" s="3"/>
    </row>
    <row r="1456" spans="1:12">
      <c r="A1456" s="72"/>
      <c r="B1456" s="72"/>
      <c r="C1456" s="3" t="str">
        <f t="shared" si="82"/>
        <v/>
      </c>
      <c r="D1456" s="3">
        <f t="shared" si="85"/>
        <v>350000</v>
      </c>
      <c r="E1456" s="91" t="str">
        <f t="shared" si="86"/>
        <v/>
      </c>
      <c r="F1456" s="3"/>
      <c r="G1456" s="93" t="str">
        <f t="shared" si="84"/>
        <v/>
      </c>
      <c r="I1456" s="3"/>
      <c r="J1456" s="3"/>
      <c r="K1456" s="3"/>
      <c r="L1456" s="3"/>
    </row>
    <row r="1457" spans="1:12">
      <c r="A1457" s="72"/>
      <c r="B1457" s="72"/>
      <c r="C1457" s="3" t="str">
        <f t="shared" si="82"/>
        <v/>
      </c>
      <c r="D1457" s="3">
        <f t="shared" si="85"/>
        <v>350000</v>
      </c>
      <c r="E1457" s="91" t="str">
        <f t="shared" si="86"/>
        <v/>
      </c>
      <c r="F1457" s="3"/>
      <c r="G1457" s="93" t="str">
        <f t="shared" si="84"/>
        <v/>
      </c>
      <c r="I1457" s="3"/>
      <c r="J1457" s="3"/>
      <c r="K1457" s="3"/>
      <c r="L1457" s="3"/>
    </row>
    <row r="1458" spans="1:12">
      <c r="A1458" s="72"/>
      <c r="B1458" s="72"/>
      <c r="C1458" s="3" t="str">
        <f t="shared" si="82"/>
        <v/>
      </c>
      <c r="D1458" s="3">
        <f t="shared" si="85"/>
        <v>350000</v>
      </c>
      <c r="E1458" s="91" t="str">
        <f t="shared" si="86"/>
        <v/>
      </c>
      <c r="F1458" s="3"/>
      <c r="G1458" s="93" t="str">
        <f t="shared" si="84"/>
        <v/>
      </c>
      <c r="I1458" s="3"/>
      <c r="J1458" s="3"/>
      <c r="K1458" s="3"/>
      <c r="L1458" s="3"/>
    </row>
    <row r="1459" spans="1:12">
      <c r="A1459" s="72"/>
      <c r="B1459" s="72"/>
      <c r="C1459" s="3" t="str">
        <f t="shared" si="82"/>
        <v/>
      </c>
      <c r="D1459" s="3">
        <f t="shared" si="85"/>
        <v>350000</v>
      </c>
      <c r="E1459" s="91" t="str">
        <f t="shared" si="86"/>
        <v/>
      </c>
      <c r="F1459" s="3"/>
      <c r="G1459" s="93" t="str">
        <f t="shared" si="84"/>
        <v/>
      </c>
      <c r="I1459" s="3"/>
      <c r="J1459" s="3"/>
      <c r="K1459" s="3"/>
      <c r="L1459" s="3"/>
    </row>
    <row r="1460" spans="1:12">
      <c r="A1460" s="72"/>
      <c r="B1460" s="72"/>
      <c r="C1460" s="3" t="str">
        <f t="shared" si="82"/>
        <v/>
      </c>
      <c r="D1460" s="3">
        <f t="shared" si="85"/>
        <v>350000</v>
      </c>
      <c r="E1460" s="91" t="str">
        <f t="shared" si="86"/>
        <v/>
      </c>
      <c r="F1460" s="3"/>
      <c r="G1460" s="93" t="str">
        <f t="shared" si="84"/>
        <v/>
      </c>
      <c r="I1460" s="3"/>
      <c r="J1460" s="3"/>
      <c r="K1460" s="3"/>
      <c r="L1460" s="3"/>
    </row>
    <row r="1461" spans="1:12">
      <c r="A1461" s="72"/>
      <c r="B1461" s="72"/>
      <c r="C1461" s="3" t="str">
        <f t="shared" si="82"/>
        <v/>
      </c>
      <c r="D1461" s="3">
        <f t="shared" si="85"/>
        <v>350000</v>
      </c>
      <c r="E1461" s="91" t="str">
        <f t="shared" si="86"/>
        <v/>
      </c>
      <c r="F1461" s="3"/>
      <c r="G1461" s="93" t="str">
        <f t="shared" si="84"/>
        <v/>
      </c>
      <c r="I1461" s="3"/>
      <c r="J1461" s="3"/>
      <c r="K1461" s="3"/>
      <c r="L1461" s="3"/>
    </row>
    <row r="1462" spans="1:12">
      <c r="A1462" s="72"/>
      <c r="B1462" s="72"/>
      <c r="C1462" s="3" t="str">
        <f t="shared" si="82"/>
        <v/>
      </c>
      <c r="D1462" s="3">
        <f t="shared" si="85"/>
        <v>350000</v>
      </c>
      <c r="E1462" s="91" t="str">
        <f t="shared" si="86"/>
        <v/>
      </c>
      <c r="F1462" s="3"/>
      <c r="G1462" s="93" t="str">
        <f t="shared" si="84"/>
        <v/>
      </c>
      <c r="I1462" s="3"/>
      <c r="J1462" s="3"/>
      <c r="K1462" s="3"/>
      <c r="L1462" s="3"/>
    </row>
    <row r="1463" spans="1:12">
      <c r="A1463" s="72"/>
      <c r="B1463" s="72"/>
      <c r="C1463" s="3" t="str">
        <f t="shared" si="82"/>
        <v/>
      </c>
      <c r="D1463" s="3">
        <f t="shared" si="85"/>
        <v>350000</v>
      </c>
      <c r="E1463" s="91" t="str">
        <f t="shared" si="86"/>
        <v/>
      </c>
      <c r="F1463" s="3"/>
      <c r="G1463" s="93" t="str">
        <f t="shared" si="84"/>
        <v/>
      </c>
      <c r="I1463" s="3"/>
      <c r="J1463" s="3"/>
      <c r="K1463" s="3"/>
      <c r="L1463" s="3"/>
    </row>
    <row r="1464" spans="1:12">
      <c r="A1464" s="72"/>
      <c r="B1464" s="72"/>
      <c r="C1464" s="3" t="str">
        <f t="shared" si="82"/>
        <v/>
      </c>
      <c r="D1464" s="3">
        <f t="shared" si="85"/>
        <v>350000</v>
      </c>
      <c r="E1464" s="91" t="str">
        <f t="shared" si="86"/>
        <v/>
      </c>
      <c r="F1464" s="3"/>
      <c r="G1464" s="93" t="str">
        <f t="shared" si="84"/>
        <v/>
      </c>
      <c r="I1464" s="3"/>
      <c r="J1464" s="3"/>
      <c r="K1464" s="3"/>
      <c r="L1464" s="3"/>
    </row>
    <row r="1465" spans="1:12">
      <c r="A1465" s="72"/>
      <c r="B1465" s="72"/>
      <c r="C1465" s="3" t="str">
        <f t="shared" si="82"/>
        <v/>
      </c>
      <c r="D1465" s="3">
        <f t="shared" si="85"/>
        <v>350000</v>
      </c>
      <c r="E1465" s="91" t="str">
        <f t="shared" si="86"/>
        <v/>
      </c>
      <c r="F1465" s="3"/>
      <c r="G1465" s="93" t="str">
        <f t="shared" si="84"/>
        <v/>
      </c>
      <c r="I1465" s="3"/>
      <c r="J1465" s="3"/>
      <c r="K1465" s="3"/>
      <c r="L1465" s="3"/>
    </row>
    <row r="1466" spans="1:12">
      <c r="A1466" s="72"/>
      <c r="B1466" s="72"/>
      <c r="C1466" s="3" t="str">
        <f t="shared" si="82"/>
        <v/>
      </c>
      <c r="D1466" s="3">
        <f t="shared" si="85"/>
        <v>350000</v>
      </c>
      <c r="E1466" s="91" t="str">
        <f t="shared" si="86"/>
        <v/>
      </c>
      <c r="F1466" s="3"/>
      <c r="G1466" s="93" t="str">
        <f t="shared" si="84"/>
        <v/>
      </c>
      <c r="I1466" s="3"/>
      <c r="J1466" s="3"/>
      <c r="K1466" s="3"/>
      <c r="L1466" s="3"/>
    </row>
    <row r="1467" spans="1:12">
      <c r="A1467" s="72"/>
      <c r="B1467" s="72"/>
      <c r="C1467" s="3" t="str">
        <f t="shared" si="82"/>
        <v/>
      </c>
      <c r="D1467" s="3">
        <f t="shared" si="85"/>
        <v>350000</v>
      </c>
      <c r="E1467" s="91" t="str">
        <f t="shared" si="86"/>
        <v/>
      </c>
      <c r="F1467" s="3"/>
      <c r="G1467" s="93" t="str">
        <f t="shared" si="84"/>
        <v/>
      </c>
      <c r="I1467" s="3"/>
      <c r="J1467" s="3"/>
      <c r="K1467" s="3"/>
      <c r="L1467" s="3"/>
    </row>
    <row r="1468" spans="1:12">
      <c r="A1468" s="72"/>
      <c r="B1468" s="72"/>
      <c r="C1468" s="3" t="str">
        <f t="shared" si="82"/>
        <v/>
      </c>
      <c r="D1468" s="3">
        <f t="shared" si="85"/>
        <v>350000</v>
      </c>
      <c r="E1468" s="91" t="str">
        <f t="shared" si="86"/>
        <v/>
      </c>
      <c r="F1468" s="3"/>
      <c r="G1468" s="93" t="str">
        <f t="shared" si="84"/>
        <v/>
      </c>
      <c r="I1468" s="3"/>
      <c r="J1468" s="3"/>
      <c r="K1468" s="3"/>
      <c r="L1468" s="3"/>
    </row>
    <row r="1469" spans="1:12">
      <c r="A1469" s="72"/>
      <c r="B1469" s="72"/>
      <c r="C1469" s="3" t="str">
        <f t="shared" si="82"/>
        <v/>
      </c>
      <c r="D1469" s="3">
        <f t="shared" si="85"/>
        <v>350000</v>
      </c>
      <c r="E1469" s="91" t="str">
        <f t="shared" si="86"/>
        <v/>
      </c>
      <c r="F1469" s="3"/>
      <c r="G1469" s="93" t="str">
        <f t="shared" si="84"/>
        <v/>
      </c>
      <c r="I1469" s="3"/>
      <c r="J1469" s="3"/>
      <c r="K1469" s="3"/>
      <c r="L1469" s="3"/>
    </row>
    <row r="1470" spans="1:12">
      <c r="A1470" s="72"/>
      <c r="B1470" s="72"/>
      <c r="C1470" s="3" t="str">
        <f t="shared" si="82"/>
        <v/>
      </c>
      <c r="D1470" s="3">
        <f t="shared" si="85"/>
        <v>350000</v>
      </c>
      <c r="E1470" s="91" t="str">
        <f t="shared" si="86"/>
        <v/>
      </c>
      <c r="F1470" s="3"/>
      <c r="G1470" s="93" t="str">
        <f t="shared" si="84"/>
        <v/>
      </c>
      <c r="I1470" s="3"/>
      <c r="J1470" s="3"/>
      <c r="K1470" s="3"/>
      <c r="L1470" s="3"/>
    </row>
    <row r="1471" spans="1:12">
      <c r="A1471" s="72"/>
      <c r="B1471" s="72"/>
      <c r="C1471" s="3" t="str">
        <f t="shared" si="82"/>
        <v/>
      </c>
      <c r="D1471" s="3">
        <f t="shared" si="85"/>
        <v>350000</v>
      </c>
      <c r="E1471" s="91" t="str">
        <f t="shared" si="86"/>
        <v/>
      </c>
      <c r="F1471" s="3"/>
      <c r="G1471" s="93" t="str">
        <f t="shared" si="84"/>
        <v/>
      </c>
      <c r="I1471" s="3"/>
      <c r="J1471" s="3"/>
      <c r="K1471" s="3"/>
      <c r="L1471" s="3"/>
    </row>
    <row r="1472" spans="1:12">
      <c r="A1472" s="72"/>
      <c r="B1472" s="72"/>
      <c r="C1472" s="3" t="str">
        <f t="shared" si="82"/>
        <v/>
      </c>
      <c r="D1472" s="3">
        <f t="shared" si="85"/>
        <v>350000</v>
      </c>
      <c r="E1472" s="91" t="str">
        <f t="shared" si="86"/>
        <v/>
      </c>
      <c r="F1472" s="3"/>
      <c r="G1472" s="93" t="str">
        <f t="shared" si="84"/>
        <v/>
      </c>
      <c r="I1472" s="3"/>
      <c r="J1472" s="3"/>
      <c r="K1472" s="3"/>
      <c r="L1472" s="3"/>
    </row>
    <row r="1473" spans="1:12">
      <c r="A1473" s="72"/>
      <c r="B1473" s="72"/>
      <c r="C1473" s="3" t="str">
        <f t="shared" si="82"/>
        <v/>
      </c>
      <c r="D1473" s="3">
        <f t="shared" si="85"/>
        <v>350000</v>
      </c>
      <c r="E1473" s="91" t="str">
        <f t="shared" si="86"/>
        <v/>
      </c>
      <c r="F1473" s="3"/>
      <c r="G1473" s="93" t="str">
        <f t="shared" si="84"/>
        <v/>
      </c>
      <c r="I1473" s="3"/>
      <c r="J1473" s="3"/>
      <c r="K1473" s="3"/>
      <c r="L1473" s="3"/>
    </row>
    <row r="1474" spans="1:12">
      <c r="A1474" s="72"/>
      <c r="B1474" s="72"/>
      <c r="C1474" s="3" t="str">
        <f t="shared" ref="C1474:C1537" si="87">IF($D$10=0,IF(B479&lt;=$G$9,IF(ISERR(PPMT($G$11/12,B479-$D$7+$F$1012,$D$7-$D$7+$F$1012,-D1473)),"",PPMT($G$11/12,B479-$D$7+$F$1012,$D$7-$D$7+$F$1012,-D1473)),IF(ISERR(PPMT($G$12/12,B479-$D$7+$F$1012,$D$7-$D$7+$F$1012,-D1473)),"",PPMT($G$12/12,B479-$D$7+$F$1012-$G$9,$D$7-$D$7+$F$1012-$G$9,-D1473))),IF($D$10&lt;=$G$9,IF(B479&lt;=$G$9,IF(ISERR(PPMT($G$11/12,B479-$D$7+$F$1012,$D$7-$D$7+$F$1012,-D1473)),"",PPMT($G$11/12,B479-$D$7+$F$1012,$D$7-$D$7+$F$1012,-D1473)),IF(ISERR(PPMT($G$12/12,B479-$D$7+$F$1012+$D$10-$G$9,$D$7-$D$7+$F$1012+$D$10-$G$9,-D1473)),"",PPMT($G$12/12,B479-$D$7+$F$1012+$D$10-$G$9,$D$7-$D$7+$F$1012+$D$10-$G$9,-D1473))),IF(B479&lt;=$G$9,IF(ISERR(PPMT($G$11/12,B479-$D$7+$F$1012,$D$7-$D$7+$F$1012,-D1473)),"",PPMT($G$11/12,B479-$D$7+$F$1012,$D$7-$D$7+$F$1012,-D1473)),IF(ISERR(PPMT($G$12/12,B479-$D$7+$F$1012,$D$7-$D$7+$F$1012,-D1473)),"",PPMT($G$12/12,B479-$D$7+$F$1012,$D$7-$D$7+$F$1012,-D1473)))))</f>
        <v/>
      </c>
      <c r="D1474" s="3">
        <f t="shared" si="85"/>
        <v>350000</v>
      </c>
      <c r="E1474" s="91" t="str">
        <f t="shared" si="86"/>
        <v/>
      </c>
      <c r="F1474" s="72"/>
      <c r="G1474" s="93" t="str">
        <f t="shared" si="84"/>
        <v/>
      </c>
      <c r="I1474" s="3"/>
      <c r="J1474" s="3"/>
      <c r="K1474" s="3"/>
      <c r="L1474" s="3"/>
    </row>
    <row r="1475" spans="1:12">
      <c r="A1475" s="72"/>
      <c r="B1475" s="72"/>
      <c r="C1475" s="3" t="str">
        <f t="shared" si="87"/>
        <v/>
      </c>
      <c r="D1475" s="3">
        <f t="shared" si="85"/>
        <v>350000</v>
      </c>
      <c r="E1475" s="91" t="str">
        <f t="shared" si="86"/>
        <v/>
      </c>
      <c r="F1475" s="72"/>
      <c r="G1475" s="93" t="str">
        <f t="shared" si="84"/>
        <v/>
      </c>
      <c r="I1475" s="3"/>
      <c r="J1475" s="3"/>
      <c r="K1475" s="3"/>
      <c r="L1475" s="3"/>
    </row>
    <row r="1476" spans="1:12">
      <c r="A1476" s="72"/>
      <c r="B1476" s="72"/>
      <c r="C1476" s="3" t="str">
        <f t="shared" si="87"/>
        <v/>
      </c>
      <c r="D1476" s="3">
        <f t="shared" si="85"/>
        <v>350000</v>
      </c>
      <c r="E1476" s="91" t="str">
        <f t="shared" si="86"/>
        <v/>
      </c>
      <c r="F1476" s="72"/>
      <c r="G1476" s="93" t="str">
        <f t="shared" si="84"/>
        <v/>
      </c>
      <c r="I1476" s="3"/>
      <c r="J1476" s="3"/>
      <c r="K1476" s="3"/>
      <c r="L1476" s="3"/>
    </row>
    <row r="1477" spans="1:12">
      <c r="A1477" s="72"/>
      <c r="B1477" s="72"/>
      <c r="C1477" s="3" t="str">
        <f t="shared" si="87"/>
        <v/>
      </c>
      <c r="D1477" s="3">
        <f t="shared" si="85"/>
        <v>350000</v>
      </c>
      <c r="E1477" s="91" t="str">
        <f t="shared" si="86"/>
        <v/>
      </c>
      <c r="F1477" s="72"/>
      <c r="G1477" s="93" t="str">
        <f t="shared" si="84"/>
        <v/>
      </c>
      <c r="I1477" s="3"/>
      <c r="J1477" s="3"/>
      <c r="K1477" s="3"/>
      <c r="L1477" s="3"/>
    </row>
    <row r="1478" spans="1:12">
      <c r="A1478" s="72"/>
      <c r="B1478" s="72"/>
      <c r="C1478" s="3" t="str">
        <f t="shared" si="87"/>
        <v/>
      </c>
      <c r="D1478" s="3">
        <f t="shared" si="85"/>
        <v>350000</v>
      </c>
      <c r="E1478" s="91" t="str">
        <f t="shared" si="86"/>
        <v/>
      </c>
      <c r="F1478" s="72"/>
      <c r="G1478" s="93" t="str">
        <f t="shared" si="84"/>
        <v/>
      </c>
      <c r="I1478" s="3"/>
      <c r="J1478" s="3"/>
      <c r="K1478" s="3"/>
      <c r="L1478" s="3"/>
    </row>
    <row r="1479" spans="1:12">
      <c r="A1479" s="72"/>
      <c r="B1479" s="72"/>
      <c r="C1479" s="3" t="str">
        <f t="shared" si="87"/>
        <v/>
      </c>
      <c r="D1479" s="3">
        <f t="shared" si="85"/>
        <v>350000</v>
      </c>
      <c r="E1479" s="91" t="str">
        <f t="shared" si="86"/>
        <v/>
      </c>
      <c r="F1479" s="72"/>
      <c r="G1479" s="93" t="str">
        <f t="shared" si="84"/>
        <v/>
      </c>
      <c r="I1479" s="3"/>
      <c r="J1479" s="3"/>
      <c r="K1479" s="3"/>
      <c r="L1479" s="3"/>
    </row>
    <row r="1480" spans="1:12">
      <c r="A1480" s="72"/>
      <c r="B1480" s="72"/>
      <c r="C1480" s="3" t="str">
        <f t="shared" si="87"/>
        <v/>
      </c>
      <c r="D1480" s="3">
        <f t="shared" si="85"/>
        <v>350000</v>
      </c>
      <c r="E1480" s="91" t="str">
        <f t="shared" si="86"/>
        <v/>
      </c>
      <c r="F1480" s="72"/>
      <c r="G1480" s="93" t="str">
        <f t="shared" si="84"/>
        <v/>
      </c>
      <c r="I1480" s="3"/>
      <c r="J1480" s="3"/>
      <c r="K1480" s="3"/>
      <c r="L1480" s="3"/>
    </row>
    <row r="1481" spans="1:12">
      <c r="A1481" s="72"/>
      <c r="B1481" s="72"/>
      <c r="C1481" s="3" t="str">
        <f t="shared" si="87"/>
        <v/>
      </c>
      <c r="D1481" s="3">
        <f t="shared" si="85"/>
        <v>350000</v>
      </c>
      <c r="E1481" s="91" t="str">
        <f t="shared" si="86"/>
        <v/>
      </c>
      <c r="F1481" s="72"/>
      <c r="G1481" s="93" t="str">
        <f t="shared" si="84"/>
        <v/>
      </c>
      <c r="I1481" s="3"/>
      <c r="J1481" s="3"/>
      <c r="K1481" s="3"/>
      <c r="L1481" s="3"/>
    </row>
    <row r="1482" spans="1:12">
      <c r="A1482" s="72"/>
      <c r="B1482" s="72"/>
      <c r="C1482" s="3" t="str">
        <f t="shared" si="87"/>
        <v/>
      </c>
      <c r="D1482" s="3">
        <f t="shared" si="85"/>
        <v>350000</v>
      </c>
      <c r="E1482" s="91" t="str">
        <f t="shared" si="86"/>
        <v/>
      </c>
      <c r="F1482" s="72"/>
      <c r="G1482" s="93" t="str">
        <f t="shared" ref="G1482:G1515" si="88">IF(E479="","",(E479+IF(G479="",0,G479)))</f>
        <v/>
      </c>
      <c r="I1482" s="3"/>
      <c r="J1482" s="3"/>
      <c r="K1482" s="3"/>
      <c r="L1482" s="3"/>
    </row>
    <row r="1483" spans="1:12">
      <c r="A1483" s="72"/>
      <c r="B1483" s="72"/>
      <c r="C1483" s="3" t="str">
        <f t="shared" si="87"/>
        <v/>
      </c>
      <c r="D1483" s="3">
        <f t="shared" si="85"/>
        <v>350000</v>
      </c>
      <c r="E1483" s="91" t="str">
        <f t="shared" si="86"/>
        <v/>
      </c>
      <c r="F1483" s="72"/>
      <c r="G1483" s="93" t="str">
        <f t="shared" si="88"/>
        <v/>
      </c>
      <c r="I1483" s="3"/>
      <c r="J1483" s="3"/>
      <c r="K1483" s="3"/>
      <c r="L1483" s="3"/>
    </row>
    <row r="1484" spans="1:12">
      <c r="A1484" s="72"/>
      <c r="B1484" s="72"/>
      <c r="C1484" s="3" t="str">
        <f t="shared" si="87"/>
        <v/>
      </c>
      <c r="D1484" s="3">
        <f t="shared" si="85"/>
        <v>350000</v>
      </c>
      <c r="E1484" s="91" t="str">
        <f t="shared" si="86"/>
        <v/>
      </c>
      <c r="F1484" s="72"/>
      <c r="G1484" s="93" t="str">
        <f t="shared" si="88"/>
        <v/>
      </c>
      <c r="I1484" s="3"/>
      <c r="J1484" s="3"/>
      <c r="K1484" s="3"/>
      <c r="L1484" s="3"/>
    </row>
    <row r="1485" spans="1:12">
      <c r="A1485" s="72"/>
      <c r="B1485" s="72"/>
      <c r="C1485" s="3" t="str">
        <f t="shared" si="87"/>
        <v/>
      </c>
      <c r="D1485" s="3">
        <f t="shared" si="85"/>
        <v>350000</v>
      </c>
      <c r="E1485" s="91" t="str">
        <f t="shared" si="86"/>
        <v/>
      </c>
      <c r="F1485" s="72"/>
      <c r="G1485" s="93" t="str">
        <f t="shared" si="88"/>
        <v/>
      </c>
      <c r="I1485" s="3"/>
      <c r="J1485" s="3"/>
      <c r="K1485" s="3"/>
      <c r="L1485" s="3"/>
    </row>
    <row r="1486" spans="1:12">
      <c r="A1486" s="72"/>
      <c r="B1486" s="72"/>
      <c r="C1486" s="3" t="str">
        <f t="shared" si="87"/>
        <v/>
      </c>
      <c r="D1486" s="3">
        <f t="shared" si="85"/>
        <v>350000</v>
      </c>
      <c r="E1486" s="91" t="str">
        <f t="shared" si="86"/>
        <v/>
      </c>
      <c r="F1486" s="72"/>
      <c r="G1486" s="93" t="str">
        <f t="shared" si="88"/>
        <v/>
      </c>
      <c r="I1486" s="3"/>
      <c r="J1486" s="3"/>
      <c r="K1486" s="3"/>
      <c r="L1486" s="3"/>
    </row>
    <row r="1487" spans="1:12">
      <c r="A1487" s="72"/>
      <c r="B1487" s="72"/>
      <c r="C1487" s="3" t="str">
        <f t="shared" si="87"/>
        <v/>
      </c>
      <c r="D1487" s="3">
        <f t="shared" si="85"/>
        <v>350000</v>
      </c>
      <c r="E1487" s="91" t="str">
        <f t="shared" si="86"/>
        <v/>
      </c>
      <c r="F1487" s="72"/>
      <c r="G1487" s="93" t="str">
        <f t="shared" si="88"/>
        <v/>
      </c>
      <c r="I1487" s="3"/>
      <c r="J1487" s="3"/>
      <c r="K1487" s="3"/>
      <c r="L1487" s="3"/>
    </row>
    <row r="1488" spans="1:12">
      <c r="A1488" s="72"/>
      <c r="B1488" s="72"/>
      <c r="C1488" s="3" t="str">
        <f t="shared" si="87"/>
        <v/>
      </c>
      <c r="D1488" s="3">
        <f t="shared" si="85"/>
        <v>350000</v>
      </c>
      <c r="E1488" s="91" t="str">
        <f t="shared" si="86"/>
        <v/>
      </c>
      <c r="F1488" s="72"/>
      <c r="G1488" s="93" t="str">
        <f t="shared" si="88"/>
        <v/>
      </c>
      <c r="I1488" s="3"/>
      <c r="J1488" s="3"/>
      <c r="K1488" s="3"/>
      <c r="L1488" s="3"/>
    </row>
    <row r="1489" spans="1:12">
      <c r="A1489" s="72"/>
      <c r="B1489" s="72"/>
      <c r="C1489" s="3" t="str">
        <f t="shared" si="87"/>
        <v/>
      </c>
      <c r="D1489" s="3">
        <f t="shared" si="85"/>
        <v>350000</v>
      </c>
      <c r="E1489" s="91" t="str">
        <f t="shared" si="86"/>
        <v/>
      </c>
      <c r="F1489" s="72"/>
      <c r="G1489" s="93" t="str">
        <f t="shared" si="88"/>
        <v/>
      </c>
      <c r="I1489" s="3"/>
      <c r="J1489" s="3"/>
      <c r="K1489" s="3"/>
      <c r="L1489" s="3"/>
    </row>
    <row r="1490" spans="1:12">
      <c r="A1490" s="72"/>
      <c r="B1490" s="72"/>
      <c r="C1490" s="3" t="str">
        <f t="shared" si="87"/>
        <v/>
      </c>
      <c r="D1490" s="3">
        <f t="shared" si="85"/>
        <v>350000</v>
      </c>
      <c r="E1490" s="91" t="str">
        <f t="shared" si="86"/>
        <v/>
      </c>
      <c r="F1490" s="72"/>
      <c r="G1490" s="93" t="str">
        <f t="shared" si="88"/>
        <v/>
      </c>
      <c r="I1490" s="3"/>
      <c r="J1490" s="3"/>
      <c r="K1490" s="3"/>
      <c r="L1490" s="3"/>
    </row>
    <row r="1491" spans="1:12">
      <c r="A1491" s="72"/>
      <c r="B1491" s="72"/>
      <c r="C1491" s="3" t="str">
        <f t="shared" si="87"/>
        <v/>
      </c>
      <c r="D1491" s="3">
        <f t="shared" si="85"/>
        <v>350000</v>
      </c>
      <c r="E1491" s="91" t="str">
        <f t="shared" si="86"/>
        <v/>
      </c>
      <c r="F1491" s="72"/>
      <c r="G1491" s="93" t="str">
        <f t="shared" si="88"/>
        <v/>
      </c>
      <c r="I1491" s="3"/>
      <c r="J1491" s="3"/>
      <c r="K1491" s="3"/>
      <c r="L1491" s="3"/>
    </row>
    <row r="1492" spans="1:12">
      <c r="A1492" s="72"/>
      <c r="B1492" s="72"/>
      <c r="C1492" s="3" t="str">
        <f t="shared" si="87"/>
        <v/>
      </c>
      <c r="D1492" s="3">
        <f t="shared" si="85"/>
        <v>350000</v>
      </c>
      <c r="E1492" s="91" t="str">
        <f t="shared" si="86"/>
        <v/>
      </c>
      <c r="F1492" s="72"/>
      <c r="G1492" s="93" t="str">
        <f t="shared" si="88"/>
        <v/>
      </c>
      <c r="I1492" s="3"/>
      <c r="J1492" s="3"/>
      <c r="K1492" s="3"/>
      <c r="L1492" s="3"/>
    </row>
    <row r="1493" spans="1:12">
      <c r="A1493" s="72"/>
      <c r="B1493" s="72"/>
      <c r="C1493" s="3" t="str">
        <f t="shared" si="87"/>
        <v/>
      </c>
      <c r="D1493" s="3">
        <f t="shared" si="85"/>
        <v>350000</v>
      </c>
      <c r="E1493" s="91" t="str">
        <f t="shared" si="86"/>
        <v/>
      </c>
      <c r="F1493" s="72"/>
      <c r="G1493" s="93" t="str">
        <f t="shared" si="88"/>
        <v/>
      </c>
      <c r="I1493" s="3"/>
      <c r="J1493" s="3"/>
      <c r="K1493" s="3"/>
      <c r="L1493" s="3"/>
    </row>
    <row r="1494" spans="1:12">
      <c r="A1494" s="72"/>
      <c r="B1494" s="72"/>
      <c r="C1494" s="3" t="str">
        <f t="shared" si="87"/>
        <v/>
      </c>
      <c r="D1494" s="3">
        <f t="shared" si="85"/>
        <v>350000</v>
      </c>
      <c r="E1494" s="91" t="str">
        <f t="shared" si="86"/>
        <v/>
      </c>
      <c r="F1494" s="72"/>
      <c r="G1494" s="93" t="str">
        <f t="shared" si="88"/>
        <v/>
      </c>
      <c r="I1494" s="3"/>
      <c r="J1494" s="3"/>
      <c r="K1494" s="3"/>
      <c r="L1494" s="3"/>
    </row>
    <row r="1495" spans="1:12">
      <c r="A1495" s="72"/>
      <c r="B1495" s="72"/>
      <c r="C1495" s="3" t="str">
        <f t="shared" si="87"/>
        <v/>
      </c>
      <c r="D1495" s="3">
        <f t="shared" si="85"/>
        <v>350000</v>
      </c>
      <c r="E1495" s="91" t="str">
        <f t="shared" si="86"/>
        <v/>
      </c>
      <c r="F1495" s="72"/>
      <c r="G1495" s="93" t="str">
        <f t="shared" si="88"/>
        <v/>
      </c>
      <c r="I1495" s="3"/>
      <c r="J1495" s="3"/>
      <c r="K1495" s="3"/>
      <c r="L1495" s="3"/>
    </row>
    <row r="1496" spans="1:12">
      <c r="A1496" s="72"/>
      <c r="B1496" s="72"/>
      <c r="C1496" s="3" t="str">
        <f t="shared" si="87"/>
        <v/>
      </c>
      <c r="D1496" s="3">
        <f t="shared" si="85"/>
        <v>350000</v>
      </c>
      <c r="E1496" s="91" t="str">
        <f t="shared" si="86"/>
        <v/>
      </c>
      <c r="F1496" s="72"/>
      <c r="G1496" s="93" t="str">
        <f t="shared" si="88"/>
        <v/>
      </c>
      <c r="I1496" s="3"/>
      <c r="J1496" s="3"/>
      <c r="K1496" s="3"/>
      <c r="L1496" s="3"/>
    </row>
    <row r="1497" spans="1:12">
      <c r="A1497" s="72"/>
      <c r="B1497" s="72"/>
      <c r="C1497" s="3" t="str">
        <f t="shared" si="87"/>
        <v/>
      </c>
      <c r="D1497" s="3">
        <f t="shared" si="85"/>
        <v>350000</v>
      </c>
      <c r="E1497" s="91" t="str">
        <f t="shared" si="86"/>
        <v/>
      </c>
      <c r="F1497" s="72"/>
      <c r="G1497" s="93" t="str">
        <f t="shared" si="88"/>
        <v/>
      </c>
      <c r="I1497" s="3"/>
      <c r="J1497" s="3"/>
      <c r="K1497" s="3"/>
      <c r="L1497" s="3"/>
    </row>
    <row r="1498" spans="1:12">
      <c r="A1498" s="72"/>
      <c r="B1498" s="72"/>
      <c r="C1498" s="3" t="str">
        <f t="shared" si="87"/>
        <v/>
      </c>
      <c r="D1498" s="3">
        <f t="shared" si="85"/>
        <v>350000</v>
      </c>
      <c r="E1498" s="91" t="str">
        <f t="shared" si="86"/>
        <v/>
      </c>
      <c r="F1498" s="72"/>
      <c r="G1498" s="93" t="str">
        <f t="shared" si="88"/>
        <v/>
      </c>
      <c r="I1498" s="3"/>
      <c r="J1498" s="3"/>
      <c r="K1498" s="3"/>
      <c r="L1498" s="3"/>
    </row>
    <row r="1499" spans="1:12">
      <c r="A1499" s="72"/>
      <c r="B1499" s="72"/>
      <c r="C1499" s="3" t="str">
        <f t="shared" si="87"/>
        <v/>
      </c>
      <c r="D1499" s="3">
        <f t="shared" si="85"/>
        <v>350000</v>
      </c>
      <c r="E1499" s="91" t="str">
        <f t="shared" si="86"/>
        <v/>
      </c>
      <c r="F1499" s="72"/>
      <c r="G1499" s="93" t="str">
        <f t="shared" si="88"/>
        <v/>
      </c>
      <c r="I1499" s="3"/>
      <c r="J1499" s="3"/>
      <c r="K1499" s="3"/>
      <c r="L1499" s="3"/>
    </row>
    <row r="1500" spans="1:12">
      <c r="A1500" s="72"/>
      <c r="B1500" s="72"/>
      <c r="C1500" s="3" t="str">
        <f t="shared" si="87"/>
        <v/>
      </c>
      <c r="D1500" s="3">
        <f t="shared" si="85"/>
        <v>350000</v>
      </c>
      <c r="E1500" s="91" t="str">
        <f t="shared" si="86"/>
        <v/>
      </c>
      <c r="F1500" s="72"/>
      <c r="G1500" s="93" t="str">
        <f t="shared" si="88"/>
        <v/>
      </c>
      <c r="I1500" s="3"/>
      <c r="J1500" s="3"/>
      <c r="K1500" s="3"/>
      <c r="L1500" s="3"/>
    </row>
    <row r="1501" spans="1:12">
      <c r="A1501" s="72"/>
      <c r="B1501" s="72"/>
      <c r="C1501" s="3" t="str">
        <f t="shared" si="87"/>
        <v/>
      </c>
      <c r="D1501" s="3">
        <f t="shared" si="85"/>
        <v>350000</v>
      </c>
      <c r="E1501" s="91" t="str">
        <f t="shared" si="86"/>
        <v/>
      </c>
      <c r="F1501" s="72"/>
      <c r="G1501" s="93" t="str">
        <f t="shared" si="88"/>
        <v/>
      </c>
      <c r="I1501" s="3"/>
      <c r="J1501" s="3"/>
      <c r="K1501" s="3"/>
      <c r="L1501" s="3"/>
    </row>
    <row r="1502" spans="1:12">
      <c r="A1502" s="72"/>
      <c r="B1502" s="72"/>
      <c r="C1502" s="3" t="str">
        <f t="shared" si="87"/>
        <v/>
      </c>
      <c r="D1502" s="3">
        <f t="shared" si="85"/>
        <v>350000</v>
      </c>
      <c r="E1502" s="91" t="str">
        <f t="shared" si="86"/>
        <v/>
      </c>
      <c r="F1502" s="72"/>
      <c r="G1502" s="93" t="str">
        <f t="shared" si="88"/>
        <v/>
      </c>
      <c r="I1502" s="3"/>
      <c r="J1502" s="3"/>
      <c r="K1502" s="3"/>
      <c r="L1502" s="3"/>
    </row>
    <row r="1503" spans="1:12">
      <c r="A1503" s="72"/>
      <c r="B1503" s="72"/>
      <c r="C1503" s="3" t="str">
        <f t="shared" si="87"/>
        <v/>
      </c>
      <c r="D1503" s="3">
        <f t="shared" si="85"/>
        <v>350000</v>
      </c>
      <c r="E1503" s="91" t="str">
        <f t="shared" si="86"/>
        <v/>
      </c>
      <c r="F1503" s="72"/>
      <c r="G1503" s="93" t="str">
        <f t="shared" si="88"/>
        <v/>
      </c>
      <c r="I1503" s="3"/>
      <c r="J1503" s="3"/>
      <c r="K1503" s="3"/>
      <c r="L1503" s="3"/>
    </row>
    <row r="1504" spans="1:12">
      <c r="A1504" s="72"/>
      <c r="B1504" s="72"/>
      <c r="C1504" s="3" t="str">
        <f t="shared" si="87"/>
        <v/>
      </c>
      <c r="D1504" s="3">
        <f t="shared" si="85"/>
        <v>350000</v>
      </c>
      <c r="E1504" s="91" t="str">
        <f t="shared" si="86"/>
        <v/>
      </c>
      <c r="F1504" s="72"/>
      <c r="G1504" s="93" t="str">
        <f t="shared" si="88"/>
        <v/>
      </c>
      <c r="I1504" s="3"/>
      <c r="J1504" s="3"/>
      <c r="K1504" s="3"/>
      <c r="L1504" s="3"/>
    </row>
    <row r="1505" spans="1:12">
      <c r="A1505" s="72"/>
      <c r="B1505" s="72"/>
      <c r="C1505" s="3" t="str">
        <f t="shared" si="87"/>
        <v/>
      </c>
      <c r="D1505" s="3">
        <f t="shared" si="85"/>
        <v>350000</v>
      </c>
      <c r="E1505" s="91" t="str">
        <f t="shared" si="86"/>
        <v/>
      </c>
      <c r="F1505" s="72"/>
      <c r="G1505" s="93" t="str">
        <f t="shared" si="88"/>
        <v/>
      </c>
      <c r="I1505" s="3"/>
      <c r="J1505" s="3"/>
      <c r="K1505" s="3"/>
      <c r="L1505" s="3"/>
    </row>
    <row r="1506" spans="1:12">
      <c r="A1506" s="72"/>
      <c r="B1506" s="72"/>
      <c r="C1506" s="3" t="str">
        <f t="shared" si="87"/>
        <v/>
      </c>
      <c r="D1506" s="3">
        <f t="shared" si="85"/>
        <v>350000</v>
      </c>
      <c r="E1506" s="91" t="str">
        <f t="shared" si="86"/>
        <v/>
      </c>
      <c r="F1506" s="72"/>
      <c r="G1506" s="93" t="str">
        <f t="shared" si="88"/>
        <v/>
      </c>
      <c r="I1506" s="3"/>
      <c r="J1506" s="3"/>
      <c r="K1506" s="3"/>
      <c r="L1506" s="3"/>
    </row>
    <row r="1507" spans="1:12">
      <c r="A1507" s="72"/>
      <c r="B1507" s="72"/>
      <c r="C1507" s="3" t="str">
        <f t="shared" si="87"/>
        <v/>
      </c>
      <c r="D1507" s="72"/>
      <c r="E1507" s="91" t="str">
        <f t="shared" si="86"/>
        <v/>
      </c>
      <c r="F1507" s="72"/>
      <c r="G1507" s="93" t="str">
        <f t="shared" si="88"/>
        <v/>
      </c>
      <c r="I1507" s="3"/>
      <c r="J1507" s="3"/>
      <c r="K1507" s="3"/>
      <c r="L1507" s="3"/>
    </row>
    <row r="1508" spans="1:12">
      <c r="A1508" s="72"/>
      <c r="B1508" s="72"/>
      <c r="C1508" s="3" t="str">
        <f t="shared" si="87"/>
        <v/>
      </c>
      <c r="D1508" s="72"/>
      <c r="E1508" s="91" t="str">
        <f t="shared" si="86"/>
        <v/>
      </c>
      <c r="F1508" s="72"/>
      <c r="G1508" s="93" t="str">
        <f t="shared" si="88"/>
        <v/>
      </c>
      <c r="I1508" s="3"/>
      <c r="J1508" s="3"/>
      <c r="K1508" s="3"/>
      <c r="L1508" s="3"/>
    </row>
    <row r="1509" spans="1:12">
      <c r="A1509" s="72"/>
      <c r="B1509" s="72"/>
      <c r="C1509" s="3" t="str">
        <f t="shared" si="87"/>
        <v/>
      </c>
      <c r="D1509" s="72"/>
      <c r="E1509" s="91" t="str">
        <f t="shared" si="86"/>
        <v/>
      </c>
      <c r="F1509" s="72"/>
      <c r="G1509" s="93" t="str">
        <f t="shared" si="88"/>
        <v/>
      </c>
      <c r="I1509" s="3"/>
      <c r="J1509" s="3"/>
      <c r="K1509" s="3"/>
      <c r="L1509" s="3"/>
    </row>
    <row r="1510" spans="1:12">
      <c r="A1510" s="72"/>
      <c r="B1510" s="72"/>
      <c r="C1510" s="3" t="str">
        <f t="shared" si="87"/>
        <v/>
      </c>
      <c r="D1510" s="72"/>
      <c r="E1510" s="91" t="str">
        <f t="shared" si="86"/>
        <v/>
      </c>
      <c r="F1510" s="72"/>
      <c r="G1510" s="93" t="str">
        <f t="shared" si="88"/>
        <v/>
      </c>
      <c r="I1510" s="3"/>
      <c r="J1510" s="3"/>
      <c r="K1510" s="3"/>
      <c r="L1510" s="3"/>
    </row>
    <row r="1511" spans="1:12">
      <c r="A1511" s="72"/>
      <c r="B1511" s="72"/>
      <c r="C1511" s="3" t="str">
        <f t="shared" si="87"/>
        <v/>
      </c>
      <c r="D1511" s="72"/>
      <c r="E1511" s="91" t="str">
        <f t="shared" si="86"/>
        <v/>
      </c>
      <c r="F1511" s="72"/>
      <c r="G1511" s="93" t="str">
        <f t="shared" si="88"/>
        <v/>
      </c>
      <c r="I1511" s="3"/>
      <c r="J1511" s="3"/>
      <c r="K1511" s="3"/>
      <c r="L1511" s="3"/>
    </row>
    <row r="1512" spans="1:12">
      <c r="A1512" s="72"/>
      <c r="B1512" s="72"/>
      <c r="C1512" s="3" t="str">
        <f t="shared" si="87"/>
        <v/>
      </c>
      <c r="D1512" s="72"/>
      <c r="E1512" s="72"/>
      <c r="F1512" s="72"/>
      <c r="G1512" s="93" t="str">
        <f t="shared" si="88"/>
        <v/>
      </c>
      <c r="I1512" s="3"/>
      <c r="J1512" s="3"/>
      <c r="K1512" s="3"/>
      <c r="L1512" s="3"/>
    </row>
    <row r="1513" spans="1:12">
      <c r="A1513" s="72"/>
      <c r="B1513" s="72"/>
      <c r="C1513" s="3" t="str">
        <f t="shared" si="87"/>
        <v/>
      </c>
      <c r="D1513" s="72"/>
      <c r="E1513" s="72"/>
      <c r="F1513" s="72"/>
      <c r="G1513" s="93" t="str">
        <f t="shared" si="88"/>
        <v/>
      </c>
      <c r="I1513" s="3"/>
      <c r="J1513" s="3"/>
      <c r="K1513" s="3"/>
      <c r="L1513" s="3"/>
    </row>
    <row r="1514" spans="1:12">
      <c r="A1514" s="72"/>
      <c r="B1514" s="72"/>
      <c r="C1514" s="3" t="str">
        <f t="shared" si="87"/>
        <v/>
      </c>
      <c r="D1514" s="72"/>
      <c r="E1514" s="72"/>
      <c r="F1514" s="72"/>
      <c r="G1514" s="93" t="str">
        <f t="shared" si="88"/>
        <v/>
      </c>
      <c r="I1514" s="3"/>
      <c r="J1514" s="3"/>
      <c r="K1514" s="3"/>
      <c r="L1514" s="3"/>
    </row>
    <row r="1515" spans="1:12">
      <c r="A1515" s="72"/>
      <c r="B1515" s="72"/>
      <c r="C1515" s="3" t="str">
        <f t="shared" si="87"/>
        <v/>
      </c>
      <c r="D1515" s="72"/>
      <c r="E1515" s="72"/>
      <c r="F1515" s="72"/>
      <c r="G1515" s="93" t="str">
        <f t="shared" si="88"/>
        <v/>
      </c>
      <c r="I1515" s="3"/>
      <c r="J1515" s="3"/>
      <c r="K1515" s="3"/>
      <c r="L1515" s="3"/>
    </row>
    <row r="1516" spans="1:12">
      <c r="A1516" s="72"/>
      <c r="B1516" s="72"/>
      <c r="C1516" s="3" t="str">
        <f t="shared" si="87"/>
        <v/>
      </c>
      <c r="D1516" s="72"/>
      <c r="E1516" s="72"/>
      <c r="F1516" s="72"/>
      <c r="G1516" s="72"/>
      <c r="I1516" s="3"/>
      <c r="J1516" s="3"/>
      <c r="K1516" s="3"/>
      <c r="L1516" s="3"/>
    </row>
    <row r="1517" spans="1:12">
      <c r="A1517" s="72"/>
      <c r="B1517" s="72"/>
      <c r="C1517" s="3" t="str">
        <f t="shared" si="87"/>
        <v/>
      </c>
      <c r="D1517" s="72"/>
      <c r="E1517" s="72"/>
      <c r="F1517" s="72"/>
      <c r="G1517" s="72"/>
      <c r="I1517" s="3"/>
      <c r="J1517" s="3"/>
      <c r="K1517" s="3"/>
      <c r="L1517" s="3"/>
    </row>
    <row r="1518" spans="1:12">
      <c r="A1518" s="72"/>
      <c r="B1518" s="72"/>
      <c r="C1518" s="3" t="str">
        <f t="shared" si="87"/>
        <v/>
      </c>
      <c r="D1518" s="72"/>
      <c r="E1518" s="72"/>
      <c r="F1518" s="72"/>
      <c r="G1518" s="72"/>
      <c r="I1518" s="3"/>
      <c r="J1518" s="3"/>
      <c r="K1518" s="3"/>
      <c r="L1518" s="3"/>
    </row>
    <row r="1519" spans="1:12">
      <c r="A1519" s="72"/>
      <c r="B1519" s="72"/>
      <c r="C1519" s="3" t="str">
        <f t="shared" si="87"/>
        <v/>
      </c>
      <c r="D1519" s="72"/>
      <c r="E1519" s="72"/>
      <c r="F1519" s="72"/>
      <c r="G1519" s="72"/>
      <c r="I1519" s="3"/>
      <c r="J1519" s="3"/>
      <c r="K1519" s="3"/>
      <c r="L1519" s="3"/>
    </row>
    <row r="1520" spans="1:12">
      <c r="A1520" s="72"/>
      <c r="B1520" s="72"/>
      <c r="C1520" s="3" t="str">
        <f t="shared" si="87"/>
        <v/>
      </c>
      <c r="D1520" s="72"/>
      <c r="E1520" s="72"/>
      <c r="F1520" s="72"/>
      <c r="G1520" s="72"/>
      <c r="I1520" s="3"/>
      <c r="J1520" s="3"/>
      <c r="K1520" s="3"/>
      <c r="L1520" s="3"/>
    </row>
    <row r="1521" spans="1:12">
      <c r="A1521" s="72"/>
      <c r="B1521" s="72"/>
      <c r="C1521" s="3" t="str">
        <f t="shared" si="87"/>
        <v/>
      </c>
      <c r="D1521" s="72"/>
      <c r="E1521" s="72"/>
      <c r="F1521" s="72"/>
      <c r="G1521" s="72"/>
      <c r="I1521" s="3"/>
      <c r="J1521" s="3"/>
      <c r="K1521" s="3"/>
      <c r="L1521" s="3"/>
    </row>
    <row r="1522" spans="1:12">
      <c r="A1522" s="72"/>
      <c r="B1522" s="72"/>
      <c r="C1522" s="3" t="str">
        <f t="shared" si="87"/>
        <v/>
      </c>
      <c r="D1522" s="72"/>
      <c r="E1522" s="72"/>
      <c r="F1522" s="72"/>
      <c r="G1522" s="72"/>
      <c r="I1522" s="3"/>
      <c r="J1522" s="3"/>
      <c r="K1522" s="3"/>
      <c r="L1522" s="3"/>
    </row>
    <row r="1523" spans="1:12">
      <c r="A1523" s="72"/>
      <c r="B1523" s="72"/>
      <c r="C1523" s="3" t="str">
        <f t="shared" si="87"/>
        <v/>
      </c>
      <c r="D1523" s="72"/>
      <c r="E1523" s="72"/>
      <c r="F1523" s="72"/>
      <c r="G1523" s="72"/>
      <c r="I1523" s="3"/>
      <c r="J1523" s="3"/>
      <c r="K1523" s="3"/>
      <c r="L1523" s="3"/>
    </row>
    <row r="1524" spans="1:12">
      <c r="A1524" s="72"/>
      <c r="B1524" s="72"/>
      <c r="C1524" s="3" t="str">
        <f t="shared" si="87"/>
        <v/>
      </c>
      <c r="D1524" s="72"/>
      <c r="E1524" s="72"/>
      <c r="F1524" s="72"/>
      <c r="G1524" s="72"/>
      <c r="I1524" s="3"/>
      <c r="J1524" s="3"/>
      <c r="K1524" s="3"/>
      <c r="L1524" s="3"/>
    </row>
    <row r="1525" spans="1:12">
      <c r="A1525" s="72"/>
      <c r="B1525" s="72"/>
      <c r="C1525" s="3" t="str">
        <f t="shared" si="87"/>
        <v/>
      </c>
      <c r="D1525" s="72"/>
      <c r="E1525" s="72"/>
      <c r="F1525" s="72"/>
      <c r="G1525" s="72"/>
      <c r="I1525" s="3"/>
      <c r="J1525" s="3"/>
      <c r="K1525" s="3"/>
      <c r="L1525" s="3"/>
    </row>
    <row r="1526" spans="1:12">
      <c r="A1526" s="72"/>
      <c r="B1526" s="72"/>
      <c r="C1526" s="3" t="str">
        <f t="shared" si="87"/>
        <v/>
      </c>
      <c r="D1526" s="72"/>
      <c r="E1526" s="72"/>
      <c r="F1526" s="72"/>
      <c r="G1526" s="72"/>
      <c r="I1526" s="3"/>
      <c r="J1526" s="3"/>
      <c r="K1526" s="3"/>
      <c r="L1526" s="3"/>
    </row>
    <row r="1527" spans="1:12">
      <c r="A1527" s="72"/>
      <c r="B1527" s="72"/>
      <c r="C1527" s="3" t="str">
        <f t="shared" si="87"/>
        <v/>
      </c>
      <c r="D1527" s="72"/>
      <c r="E1527" s="72"/>
      <c r="F1527" s="72"/>
      <c r="G1527" s="72"/>
      <c r="I1527" s="3"/>
      <c r="J1527" s="3"/>
      <c r="K1527" s="3"/>
      <c r="L1527" s="3"/>
    </row>
    <row r="1528" spans="1:12">
      <c r="A1528" s="72"/>
      <c r="B1528" s="72"/>
      <c r="C1528" s="3" t="str">
        <f t="shared" si="87"/>
        <v/>
      </c>
      <c r="D1528" s="72"/>
      <c r="E1528" s="72"/>
      <c r="F1528" s="72"/>
      <c r="G1528" s="72"/>
      <c r="I1528" s="3"/>
      <c r="J1528" s="3"/>
      <c r="K1528" s="3"/>
      <c r="L1528" s="3"/>
    </row>
    <row r="1529" spans="1:12">
      <c r="A1529" s="72"/>
      <c r="B1529" s="72"/>
      <c r="C1529" s="3" t="str">
        <f t="shared" si="87"/>
        <v/>
      </c>
      <c r="D1529" s="72"/>
      <c r="E1529" s="72"/>
      <c r="F1529" s="72"/>
      <c r="G1529" s="72"/>
      <c r="I1529" s="3"/>
      <c r="J1529" s="3"/>
      <c r="K1529" s="3"/>
      <c r="L1529" s="3"/>
    </row>
    <row r="1530" spans="1:12">
      <c r="A1530" s="72"/>
      <c r="B1530" s="72"/>
      <c r="C1530" s="3" t="str">
        <f t="shared" si="87"/>
        <v/>
      </c>
      <c r="D1530" s="72"/>
      <c r="E1530" s="72"/>
      <c r="F1530" s="72"/>
      <c r="G1530" s="72"/>
      <c r="I1530" s="3"/>
      <c r="J1530" s="3"/>
      <c r="K1530" s="3"/>
      <c r="L1530" s="3"/>
    </row>
    <row r="1531" spans="1:12">
      <c r="A1531" s="72"/>
      <c r="B1531" s="72"/>
      <c r="C1531" s="3" t="str">
        <f t="shared" si="87"/>
        <v/>
      </c>
      <c r="D1531" s="72"/>
      <c r="E1531" s="72"/>
      <c r="F1531" s="72"/>
      <c r="G1531" s="72"/>
      <c r="I1531" s="3"/>
      <c r="J1531" s="3"/>
      <c r="K1531" s="3"/>
      <c r="L1531" s="3"/>
    </row>
    <row r="1532" spans="1:12">
      <c r="A1532" s="72"/>
      <c r="B1532" s="72"/>
      <c r="C1532" s="3" t="str">
        <f t="shared" si="87"/>
        <v/>
      </c>
      <c r="D1532" s="72"/>
      <c r="E1532" s="72"/>
      <c r="F1532" s="72"/>
      <c r="G1532" s="72"/>
      <c r="I1532" s="3"/>
      <c r="J1532" s="3"/>
      <c r="K1532" s="3"/>
      <c r="L1532" s="3"/>
    </row>
    <row r="1533" spans="1:12">
      <c r="A1533" s="72"/>
      <c r="B1533" s="72"/>
      <c r="C1533" s="3" t="str">
        <f t="shared" si="87"/>
        <v/>
      </c>
      <c r="D1533" s="72"/>
      <c r="E1533" s="72"/>
      <c r="F1533" s="72"/>
      <c r="G1533" s="72"/>
      <c r="I1533" s="3"/>
      <c r="J1533" s="3"/>
      <c r="K1533" s="3"/>
      <c r="L1533" s="3"/>
    </row>
    <row r="1534" spans="1:12">
      <c r="A1534" s="72"/>
      <c r="B1534" s="72"/>
      <c r="C1534" s="3" t="str">
        <f t="shared" si="87"/>
        <v/>
      </c>
      <c r="D1534" s="72"/>
      <c r="E1534" s="72"/>
      <c r="F1534" s="72"/>
      <c r="G1534" s="72"/>
      <c r="I1534" s="3"/>
      <c r="J1534" s="3"/>
      <c r="K1534" s="3"/>
      <c r="L1534" s="3"/>
    </row>
    <row r="1535" spans="1:12">
      <c r="A1535" s="72"/>
      <c r="B1535" s="72"/>
      <c r="C1535" s="3" t="str">
        <f t="shared" si="87"/>
        <v/>
      </c>
      <c r="D1535" s="72"/>
      <c r="E1535" s="72"/>
      <c r="F1535" s="72"/>
      <c r="G1535" s="72"/>
      <c r="I1535" s="3"/>
      <c r="J1535" s="3"/>
      <c r="K1535" s="3"/>
      <c r="L1535" s="3"/>
    </row>
    <row r="1536" spans="1:12">
      <c r="A1536" s="72"/>
      <c r="B1536" s="72"/>
      <c r="C1536" s="3" t="str">
        <f t="shared" si="87"/>
        <v/>
      </c>
      <c r="D1536" s="72"/>
      <c r="E1536" s="72"/>
      <c r="F1536" s="72"/>
      <c r="G1536" s="72"/>
      <c r="I1536" s="3"/>
      <c r="J1536" s="3"/>
      <c r="K1536" s="3"/>
      <c r="L1536" s="3"/>
    </row>
    <row r="1537" spans="1:12">
      <c r="A1537" s="72"/>
      <c r="B1537" s="72"/>
      <c r="C1537" s="3" t="str">
        <f t="shared" si="87"/>
        <v/>
      </c>
      <c r="D1537" s="72"/>
      <c r="E1537" s="72"/>
      <c r="F1537" s="72"/>
      <c r="G1537" s="72"/>
      <c r="I1537" s="3"/>
      <c r="J1537" s="3"/>
      <c r="K1537" s="3"/>
      <c r="L1537" s="3"/>
    </row>
    <row r="1538" spans="1:12">
      <c r="A1538" s="72"/>
      <c r="B1538" s="72"/>
      <c r="C1538" s="3" t="str">
        <f t="shared" ref="C1538:C1546" si="89">IF($D$10=0,IF(B543&lt;=$G$9,IF(ISERR(PPMT($G$11/12,B543-$D$7+$F$1012,$D$7-$D$7+$F$1012,-D1537)),"",PPMT($G$11/12,B543-$D$7+$F$1012,$D$7-$D$7+$F$1012,-D1537)),IF(ISERR(PPMT($G$12/12,B543-$D$7+$F$1012,$D$7-$D$7+$F$1012,-D1537)),"",PPMT($G$12/12,B543-$D$7+$F$1012-$G$9,$D$7-$D$7+$F$1012-$G$9,-D1537))),IF($D$10&lt;=$G$9,IF(B543&lt;=$G$9,IF(ISERR(PPMT($G$11/12,B543-$D$7+$F$1012,$D$7-$D$7+$F$1012,-D1537)),"",PPMT($G$11/12,B543-$D$7+$F$1012,$D$7-$D$7+$F$1012,-D1537)),IF(ISERR(PPMT($G$12/12,B543-$D$7+$F$1012+$D$10-$G$9,$D$7-$D$7+$F$1012+$D$10-$G$9,-D1537)),"",PPMT($G$12/12,B543-$D$7+$F$1012+$D$10-$G$9,$D$7-$D$7+$F$1012+$D$10-$G$9,-D1537))),IF(B543&lt;=$G$9,IF(ISERR(PPMT($G$11/12,B543-$D$7+$F$1012,$D$7-$D$7+$F$1012,-D1537)),"",PPMT($G$11/12,B543-$D$7+$F$1012,$D$7-$D$7+$F$1012,-D1537)),IF(ISERR(PPMT($G$12/12,B543-$D$7+$F$1012,$D$7-$D$7+$F$1012,-D1537)),"",PPMT($G$12/12,B543-$D$7+$F$1012,$D$7-$D$7+$F$1012,-D1537)))))</f>
        <v/>
      </c>
      <c r="D1538" s="72"/>
      <c r="E1538" s="72"/>
      <c r="F1538" s="72"/>
      <c r="G1538" s="72"/>
      <c r="I1538" s="3"/>
      <c r="J1538" s="3"/>
      <c r="K1538" s="3"/>
      <c r="L1538" s="3"/>
    </row>
    <row r="1539" spans="1:12">
      <c r="A1539" s="72"/>
      <c r="B1539" s="72"/>
      <c r="C1539" s="3" t="str">
        <f t="shared" si="89"/>
        <v/>
      </c>
      <c r="D1539" s="72"/>
      <c r="E1539" s="72"/>
      <c r="F1539" s="72"/>
      <c r="G1539" s="72"/>
      <c r="I1539" s="3"/>
      <c r="J1539" s="3"/>
      <c r="K1539" s="3"/>
      <c r="L1539" s="3"/>
    </row>
    <row r="1540" spans="1:12">
      <c r="A1540" s="72"/>
      <c r="B1540" s="72"/>
      <c r="C1540" s="3" t="str">
        <f t="shared" si="89"/>
        <v/>
      </c>
      <c r="D1540" s="72"/>
      <c r="E1540" s="72"/>
      <c r="F1540" s="72"/>
      <c r="G1540" s="72"/>
      <c r="I1540" s="3"/>
      <c r="J1540" s="3"/>
      <c r="K1540" s="3"/>
      <c r="L1540" s="3"/>
    </row>
    <row r="1541" spans="1:12">
      <c r="A1541" s="72"/>
      <c r="B1541" s="72"/>
      <c r="C1541" s="3" t="str">
        <f t="shared" si="89"/>
        <v/>
      </c>
      <c r="D1541" s="72"/>
      <c r="E1541" s="72"/>
      <c r="F1541" s="72"/>
      <c r="G1541" s="72"/>
      <c r="I1541" s="3"/>
      <c r="J1541" s="3"/>
      <c r="K1541" s="3"/>
      <c r="L1541" s="3"/>
    </row>
    <row r="1542" spans="1:12">
      <c r="A1542" s="72"/>
      <c r="B1542" s="72"/>
      <c r="C1542" s="3" t="str">
        <f t="shared" si="89"/>
        <v/>
      </c>
      <c r="D1542" s="72"/>
      <c r="E1542" s="72"/>
      <c r="F1542" s="72"/>
      <c r="G1542" s="72"/>
      <c r="I1542" s="3"/>
      <c r="J1542" s="3"/>
      <c r="K1542" s="3"/>
      <c r="L1542" s="3"/>
    </row>
    <row r="1543" spans="1:12">
      <c r="A1543" s="72"/>
      <c r="B1543" s="72"/>
      <c r="C1543" s="3" t="str">
        <f t="shared" si="89"/>
        <v/>
      </c>
      <c r="D1543" s="72"/>
      <c r="E1543" s="72"/>
      <c r="F1543" s="72"/>
      <c r="G1543" s="72"/>
      <c r="I1543" s="3"/>
      <c r="J1543" s="3"/>
      <c r="K1543" s="3"/>
      <c r="L1543" s="3"/>
    </row>
    <row r="1544" spans="1:12">
      <c r="A1544" s="72"/>
      <c r="B1544" s="72"/>
      <c r="C1544" s="3" t="str">
        <f t="shared" si="89"/>
        <v/>
      </c>
      <c r="D1544" s="72"/>
      <c r="E1544" s="72"/>
      <c r="F1544" s="72"/>
      <c r="G1544" s="72"/>
      <c r="I1544" s="3"/>
      <c r="J1544" s="3"/>
      <c r="K1544" s="3"/>
      <c r="L1544" s="3"/>
    </row>
    <row r="1545" spans="1:12">
      <c r="A1545" s="72"/>
      <c r="B1545" s="72"/>
      <c r="C1545" s="3" t="str">
        <f t="shared" si="89"/>
        <v/>
      </c>
      <c r="D1545" s="72"/>
      <c r="E1545" s="72"/>
      <c r="F1545" s="72"/>
      <c r="G1545" s="72"/>
      <c r="I1545" s="3"/>
      <c r="J1545" s="3"/>
      <c r="K1545" s="3"/>
      <c r="L1545" s="3"/>
    </row>
    <row r="1546" spans="1:12">
      <c r="A1546" s="72"/>
      <c r="B1546" s="72"/>
      <c r="C1546" s="3" t="str">
        <f t="shared" si="89"/>
        <v/>
      </c>
      <c r="D1546" s="72"/>
      <c r="E1546" s="72"/>
      <c r="F1546" s="72"/>
      <c r="G1546" s="72"/>
      <c r="I1546" s="3"/>
      <c r="J1546" s="3"/>
      <c r="K1546" s="3"/>
      <c r="L1546" s="3"/>
    </row>
    <row r="1547" spans="1:12">
      <c r="A1547" s="72"/>
      <c r="B1547" s="72"/>
      <c r="C1547" s="3" t="str">
        <f t="shared" ref="C1547:C1599" si="90">IF($D$10=0,IF(B553&lt;=$G$9,IF(ISERR(PPMT($G$11/12,B553-$D$7+$F$1012,$D$7-$D$7+$F$1012,-D1546)),"",PPMT($G$11/12,B553-$D$7+$F$1012,$D$7-$D$7+$F$1012,-D1546)),IF(ISERR(PPMT($G$12/12,B553-$D$7+$F$1012,$D$7-$D$7+$F$1012,-D1546)),"",PPMT($G$12/12,B553-$D$7+$F$1012-$G$9,$D$7-$D$7+$F$1012-$G$9,-D1546))),IF($D$10&lt;=$G$9,IF(B553&lt;=$G$9,IF(ISERR(PPMT($G$11/12,B553-$D$7+$F$1012,$D$7-$D$7+$F$1012,-D1546)),"",PPMT($G$11/12,B553-$D$7+$F$1012,$D$7-$D$7+$F$1012,-D1546)),IF(ISERR(PPMT($G$12/12,B553-$D$7+$F$1012+$D$10-$G$9,$D$7-$D$7+$F$1012+$D$10-$G$9,-D1546)),"",PPMT($G$12/12,B553-$D$7+$F$1012+$D$10-$G$9,$D$7-$D$7+$F$1012+$D$10-$G$9,-D1546))),IF(B553&lt;=$G$9,IF(ISERR(PPMT($G$11/12,B553-$D$7+$F$1012,$D$7-$D$7+$F$1012,-D1546)),"",PPMT($G$11/12,B553-$D$7+$F$1012,$D$7-$D$7+$F$1012,-D1546)),IF(ISERR(PPMT($G$12/12,B553-$D$7+$F$1012,$D$7-$D$7+$F$1012,-D1546)),"",PPMT($G$12/12,B553-$D$7+$F$1012,$D$7-$D$7+$F$1012,-D1546)))))</f>
        <v/>
      </c>
      <c r="D1547" s="72"/>
      <c r="E1547" s="72"/>
      <c r="F1547" s="72"/>
      <c r="G1547" s="72"/>
      <c r="I1547" s="3"/>
      <c r="J1547" s="3"/>
      <c r="K1547" s="3"/>
      <c r="L1547" s="3"/>
    </row>
    <row r="1548" spans="1:12">
      <c r="A1548" s="72"/>
      <c r="B1548" s="72"/>
      <c r="C1548" s="3" t="str">
        <f t="shared" si="90"/>
        <v/>
      </c>
      <c r="D1548" s="72"/>
      <c r="E1548" s="72"/>
      <c r="F1548" s="72"/>
      <c r="G1548" s="72"/>
      <c r="I1548" s="3"/>
      <c r="J1548" s="3"/>
      <c r="K1548" s="3"/>
      <c r="L1548" s="3"/>
    </row>
    <row r="1549" spans="1:12">
      <c r="A1549" s="72"/>
      <c r="B1549" s="72"/>
      <c r="C1549" s="3" t="str">
        <f t="shared" si="90"/>
        <v/>
      </c>
      <c r="D1549" s="72"/>
      <c r="E1549" s="72"/>
      <c r="F1549" s="72"/>
      <c r="G1549" s="72"/>
      <c r="I1549" s="3"/>
      <c r="J1549" s="3"/>
      <c r="K1549" s="3"/>
      <c r="L1549" s="3"/>
    </row>
    <row r="1550" spans="1:12">
      <c r="A1550" s="72"/>
      <c r="B1550" s="72"/>
      <c r="C1550" s="3" t="str">
        <f t="shared" si="90"/>
        <v/>
      </c>
      <c r="D1550" s="72"/>
      <c r="E1550" s="72"/>
      <c r="F1550" s="72"/>
      <c r="G1550" s="72"/>
      <c r="I1550" s="3"/>
      <c r="J1550" s="3"/>
      <c r="K1550" s="3"/>
      <c r="L1550" s="3"/>
    </row>
    <row r="1551" spans="1:12">
      <c r="A1551" s="72"/>
      <c r="B1551" s="72"/>
      <c r="C1551" s="3" t="str">
        <f t="shared" si="90"/>
        <v/>
      </c>
      <c r="D1551" s="72"/>
      <c r="E1551" s="72"/>
      <c r="F1551" s="72"/>
      <c r="G1551" s="72"/>
      <c r="I1551" s="3"/>
      <c r="J1551" s="3"/>
      <c r="K1551" s="3"/>
      <c r="L1551" s="3"/>
    </row>
    <row r="1552" spans="1:12">
      <c r="A1552" s="72"/>
      <c r="B1552" s="72"/>
      <c r="C1552" s="3" t="str">
        <f t="shared" si="90"/>
        <v/>
      </c>
      <c r="D1552" s="72"/>
      <c r="E1552" s="72"/>
      <c r="F1552" s="72"/>
      <c r="G1552" s="72"/>
      <c r="I1552" s="3"/>
      <c r="J1552" s="3"/>
      <c r="K1552" s="3"/>
      <c r="L1552" s="3"/>
    </row>
    <row r="1553" spans="1:12">
      <c r="A1553" s="72"/>
      <c r="B1553" s="72"/>
      <c r="C1553" s="3" t="str">
        <f t="shared" si="90"/>
        <v/>
      </c>
      <c r="D1553" s="72"/>
      <c r="E1553" s="72"/>
      <c r="F1553" s="72"/>
      <c r="G1553" s="72"/>
      <c r="I1553" s="3"/>
      <c r="J1553" s="3"/>
      <c r="K1553" s="3"/>
      <c r="L1553" s="3"/>
    </row>
    <row r="1554" spans="1:12">
      <c r="A1554" s="72"/>
      <c r="B1554" s="72"/>
      <c r="C1554" s="3" t="str">
        <f t="shared" si="90"/>
        <v/>
      </c>
      <c r="D1554" s="72"/>
      <c r="E1554" s="72"/>
      <c r="F1554" s="72"/>
      <c r="G1554" s="72"/>
      <c r="I1554" s="3"/>
      <c r="J1554" s="3"/>
      <c r="K1554" s="3"/>
      <c r="L1554" s="3"/>
    </row>
    <row r="1555" spans="1:12">
      <c r="A1555" s="72"/>
      <c r="B1555" s="72"/>
      <c r="C1555" s="3" t="str">
        <f t="shared" si="90"/>
        <v/>
      </c>
      <c r="D1555" s="72"/>
      <c r="E1555" s="72"/>
      <c r="F1555" s="72"/>
      <c r="G1555" s="72"/>
      <c r="I1555" s="3"/>
      <c r="J1555" s="3"/>
      <c r="K1555" s="3"/>
      <c r="L1555" s="3"/>
    </row>
    <row r="1556" spans="1:12">
      <c r="A1556" s="72"/>
      <c r="B1556" s="72"/>
      <c r="C1556" s="3" t="str">
        <f t="shared" si="90"/>
        <v/>
      </c>
      <c r="D1556" s="72"/>
      <c r="E1556" s="72"/>
      <c r="F1556" s="72"/>
      <c r="G1556" s="72"/>
      <c r="I1556" s="3"/>
      <c r="J1556" s="3"/>
      <c r="K1556" s="3"/>
      <c r="L1556" s="3"/>
    </row>
    <row r="1557" spans="1:12">
      <c r="A1557" s="72"/>
      <c r="B1557" s="72"/>
      <c r="C1557" s="3" t="str">
        <f t="shared" si="90"/>
        <v/>
      </c>
      <c r="D1557" s="72"/>
      <c r="E1557" s="72"/>
      <c r="F1557" s="72"/>
      <c r="G1557" s="72"/>
      <c r="I1557" s="3"/>
      <c r="J1557" s="3"/>
      <c r="K1557" s="3"/>
      <c r="L1557" s="3"/>
    </row>
    <row r="1558" spans="1:12">
      <c r="A1558" s="72"/>
      <c r="B1558" s="72"/>
      <c r="C1558" s="3" t="str">
        <f t="shared" si="90"/>
        <v/>
      </c>
      <c r="D1558" s="72"/>
      <c r="E1558" s="72"/>
      <c r="F1558" s="72"/>
      <c r="G1558" s="72"/>
      <c r="I1558" s="3"/>
      <c r="J1558" s="3"/>
      <c r="K1558" s="3"/>
      <c r="L1558" s="3"/>
    </row>
    <row r="1559" spans="1:12">
      <c r="A1559" s="72"/>
      <c r="B1559" s="72"/>
      <c r="C1559" s="3" t="str">
        <f t="shared" si="90"/>
        <v/>
      </c>
      <c r="D1559" s="72"/>
      <c r="E1559" s="72"/>
      <c r="F1559" s="72"/>
      <c r="G1559" s="72"/>
      <c r="I1559" s="3"/>
      <c r="J1559" s="3"/>
      <c r="K1559" s="3"/>
      <c r="L1559" s="3"/>
    </row>
    <row r="1560" spans="1:12">
      <c r="A1560" s="72"/>
      <c r="B1560" s="72"/>
      <c r="C1560" s="3" t="str">
        <f t="shared" si="90"/>
        <v/>
      </c>
      <c r="D1560" s="72"/>
      <c r="E1560" s="72"/>
      <c r="F1560" s="72"/>
      <c r="G1560" s="72"/>
      <c r="I1560" s="3"/>
      <c r="J1560" s="3"/>
      <c r="K1560" s="3"/>
      <c r="L1560" s="3"/>
    </row>
    <row r="1561" spans="1:12">
      <c r="A1561" s="72"/>
      <c r="B1561" s="72"/>
      <c r="C1561" s="3" t="str">
        <f t="shared" si="90"/>
        <v/>
      </c>
      <c r="D1561" s="72"/>
      <c r="E1561" s="72"/>
      <c r="F1561" s="72"/>
      <c r="G1561" s="72"/>
      <c r="I1561" s="3"/>
      <c r="J1561" s="3"/>
      <c r="K1561" s="3"/>
      <c r="L1561" s="3"/>
    </row>
    <row r="1562" spans="1:12">
      <c r="A1562" s="72"/>
      <c r="B1562" s="72"/>
      <c r="C1562" s="3" t="str">
        <f t="shared" si="90"/>
        <v/>
      </c>
      <c r="D1562" s="72"/>
      <c r="E1562" s="72"/>
      <c r="F1562" s="72"/>
      <c r="G1562" s="72"/>
      <c r="I1562" s="3"/>
      <c r="J1562" s="3"/>
      <c r="K1562" s="3"/>
      <c r="L1562" s="3"/>
    </row>
    <row r="1563" spans="1:12">
      <c r="A1563" s="72"/>
      <c r="B1563" s="72"/>
      <c r="C1563" s="3" t="str">
        <f t="shared" si="90"/>
        <v/>
      </c>
      <c r="D1563" s="72"/>
      <c r="E1563" s="72"/>
      <c r="F1563" s="72"/>
      <c r="G1563" s="72"/>
      <c r="I1563" s="3"/>
      <c r="J1563" s="3"/>
      <c r="K1563" s="3"/>
      <c r="L1563" s="3"/>
    </row>
    <row r="1564" spans="1:12">
      <c r="A1564" s="72"/>
      <c r="B1564" s="72"/>
      <c r="C1564" s="3" t="str">
        <f t="shared" si="90"/>
        <v/>
      </c>
      <c r="D1564" s="72"/>
      <c r="E1564" s="72"/>
      <c r="F1564" s="72"/>
      <c r="G1564" s="72"/>
      <c r="I1564" s="3"/>
      <c r="J1564" s="3"/>
      <c r="K1564" s="3"/>
      <c r="L1564" s="3"/>
    </row>
    <row r="1565" spans="1:12">
      <c r="A1565" s="72"/>
      <c r="B1565" s="72"/>
      <c r="C1565" s="3" t="str">
        <f t="shared" si="90"/>
        <v/>
      </c>
      <c r="D1565" s="72"/>
      <c r="E1565" s="72"/>
      <c r="F1565" s="72"/>
      <c r="G1565" s="72"/>
      <c r="I1565" s="3"/>
      <c r="J1565" s="3"/>
      <c r="K1565" s="3"/>
      <c r="L1565" s="3"/>
    </row>
    <row r="1566" spans="1:12">
      <c r="A1566" s="72"/>
      <c r="B1566" s="72"/>
      <c r="C1566" s="3" t="str">
        <f t="shared" si="90"/>
        <v/>
      </c>
      <c r="D1566" s="72"/>
      <c r="E1566" s="72"/>
      <c r="F1566" s="72"/>
      <c r="G1566" s="72"/>
      <c r="I1566" s="3"/>
      <c r="J1566" s="3"/>
      <c r="K1566" s="3"/>
      <c r="L1566" s="3"/>
    </row>
    <row r="1567" spans="1:12">
      <c r="A1567" s="72"/>
      <c r="B1567" s="72"/>
      <c r="C1567" s="3" t="str">
        <f t="shared" si="90"/>
        <v/>
      </c>
      <c r="D1567" s="72"/>
      <c r="E1567" s="72"/>
      <c r="F1567" s="72"/>
      <c r="G1567" s="72"/>
      <c r="I1567" s="3"/>
      <c r="J1567" s="3"/>
      <c r="K1567" s="3"/>
      <c r="L1567" s="3"/>
    </row>
    <row r="1568" spans="1:12">
      <c r="A1568" s="72"/>
      <c r="B1568" s="72"/>
      <c r="C1568" s="3" t="str">
        <f t="shared" si="90"/>
        <v/>
      </c>
      <c r="D1568" s="72"/>
      <c r="E1568" s="72"/>
      <c r="F1568" s="72"/>
      <c r="G1568" s="72"/>
      <c r="I1568" s="3"/>
      <c r="J1568" s="3"/>
      <c r="K1568" s="3"/>
      <c r="L1568" s="3"/>
    </row>
    <row r="1569" spans="1:12">
      <c r="A1569" s="72"/>
      <c r="B1569" s="72"/>
      <c r="C1569" s="3" t="str">
        <f t="shared" si="90"/>
        <v/>
      </c>
      <c r="D1569" s="72"/>
      <c r="E1569" s="72"/>
      <c r="F1569" s="72"/>
      <c r="G1569" s="72"/>
      <c r="I1569" s="3"/>
      <c r="J1569" s="3"/>
      <c r="K1569" s="3"/>
      <c r="L1569" s="3"/>
    </row>
    <row r="1570" spans="1:12">
      <c r="A1570" s="72"/>
      <c r="B1570" s="72"/>
      <c r="C1570" s="3" t="str">
        <f t="shared" si="90"/>
        <v/>
      </c>
      <c r="D1570" s="72"/>
      <c r="E1570" s="72"/>
      <c r="F1570" s="72"/>
      <c r="G1570" s="72"/>
      <c r="I1570" s="3"/>
      <c r="J1570" s="3"/>
      <c r="K1570" s="3"/>
      <c r="L1570" s="3"/>
    </row>
    <row r="1571" spans="1:12">
      <c r="A1571" s="72"/>
      <c r="B1571" s="72"/>
      <c r="C1571" s="3" t="str">
        <f t="shared" si="90"/>
        <v/>
      </c>
      <c r="D1571" s="72"/>
      <c r="E1571" s="72"/>
      <c r="F1571" s="72"/>
      <c r="G1571" s="72"/>
      <c r="I1571" s="3"/>
      <c r="J1571" s="3"/>
      <c r="K1571" s="3"/>
      <c r="L1571" s="3"/>
    </row>
    <row r="1572" spans="1:12">
      <c r="A1572" s="72"/>
      <c r="B1572" s="72"/>
      <c r="C1572" s="3" t="str">
        <f t="shared" si="90"/>
        <v/>
      </c>
      <c r="D1572" s="72"/>
      <c r="E1572" s="72"/>
      <c r="F1572" s="72"/>
      <c r="G1572" s="72"/>
      <c r="I1572" s="3"/>
      <c r="J1572" s="3"/>
      <c r="K1572" s="3"/>
      <c r="L1572" s="3"/>
    </row>
    <row r="1573" spans="1:12">
      <c r="A1573" s="72"/>
      <c r="B1573" s="72"/>
      <c r="C1573" s="3" t="str">
        <f t="shared" si="90"/>
        <v/>
      </c>
      <c r="D1573" s="72"/>
      <c r="E1573" s="72"/>
      <c r="F1573" s="72"/>
      <c r="G1573" s="72"/>
      <c r="I1573" s="3"/>
      <c r="J1573" s="3"/>
      <c r="K1573" s="3"/>
      <c r="L1573" s="3"/>
    </row>
    <row r="1574" spans="1:12">
      <c r="A1574" s="72"/>
      <c r="B1574" s="72"/>
      <c r="C1574" s="3" t="str">
        <f t="shared" si="90"/>
        <v/>
      </c>
      <c r="D1574" s="72"/>
      <c r="E1574" s="72"/>
      <c r="F1574" s="72"/>
      <c r="G1574" s="72"/>
      <c r="I1574" s="3"/>
      <c r="J1574" s="3"/>
      <c r="K1574" s="3"/>
      <c r="L1574" s="3"/>
    </row>
    <row r="1575" spans="1:12">
      <c r="A1575" s="72"/>
      <c r="B1575" s="72"/>
      <c r="C1575" s="3" t="str">
        <f t="shared" si="90"/>
        <v/>
      </c>
      <c r="D1575" s="72"/>
      <c r="E1575" s="72"/>
      <c r="F1575" s="72"/>
      <c r="G1575" s="72"/>
      <c r="I1575" s="3"/>
      <c r="J1575" s="3"/>
      <c r="K1575" s="3"/>
      <c r="L1575" s="3"/>
    </row>
    <row r="1576" spans="1:12">
      <c r="A1576" s="72"/>
      <c r="B1576" s="72"/>
      <c r="C1576" s="3" t="str">
        <f t="shared" si="90"/>
        <v/>
      </c>
      <c r="D1576" s="72"/>
      <c r="E1576" s="72"/>
      <c r="F1576" s="72"/>
      <c r="G1576" s="72"/>
      <c r="I1576" s="3"/>
      <c r="J1576" s="3"/>
      <c r="K1576" s="3"/>
      <c r="L1576" s="3"/>
    </row>
    <row r="1577" spans="1:12">
      <c r="A1577" s="72"/>
      <c r="B1577" s="72"/>
      <c r="C1577" s="3" t="str">
        <f t="shared" si="90"/>
        <v/>
      </c>
      <c r="D1577" s="72"/>
      <c r="E1577" s="72"/>
      <c r="F1577" s="72"/>
      <c r="G1577" s="72"/>
      <c r="I1577" s="3"/>
      <c r="J1577" s="3"/>
      <c r="K1577" s="3"/>
      <c r="L1577" s="3"/>
    </row>
    <row r="1578" spans="1:12">
      <c r="A1578" s="72"/>
      <c r="B1578" s="72"/>
      <c r="C1578" s="3" t="str">
        <f t="shared" si="90"/>
        <v/>
      </c>
      <c r="D1578" s="72"/>
      <c r="E1578" s="72"/>
      <c r="F1578" s="72"/>
      <c r="G1578" s="72"/>
      <c r="I1578" s="3"/>
      <c r="J1578" s="3"/>
      <c r="K1578" s="3"/>
      <c r="L1578" s="3"/>
    </row>
    <row r="1579" spans="1:12">
      <c r="A1579" s="72"/>
      <c r="B1579" s="72"/>
      <c r="C1579" s="3" t="str">
        <f t="shared" si="90"/>
        <v/>
      </c>
      <c r="D1579" s="72"/>
      <c r="E1579" s="72"/>
      <c r="F1579" s="72"/>
      <c r="G1579" s="72"/>
      <c r="I1579" s="3"/>
      <c r="J1579" s="3"/>
      <c r="K1579" s="3"/>
      <c r="L1579" s="3"/>
    </row>
    <row r="1580" spans="1:12">
      <c r="A1580" s="72"/>
      <c r="B1580" s="72"/>
      <c r="C1580" s="3" t="str">
        <f t="shared" si="90"/>
        <v/>
      </c>
      <c r="D1580" s="72"/>
      <c r="E1580" s="72"/>
      <c r="F1580" s="72"/>
      <c r="G1580" s="72"/>
      <c r="I1580" s="3"/>
      <c r="J1580" s="3"/>
      <c r="K1580" s="3"/>
      <c r="L1580" s="3"/>
    </row>
    <row r="1581" spans="1:12">
      <c r="A1581" s="72"/>
      <c r="B1581" s="72"/>
      <c r="C1581" s="3" t="str">
        <f t="shared" si="90"/>
        <v/>
      </c>
      <c r="D1581" s="72"/>
      <c r="E1581" s="72"/>
      <c r="F1581" s="72"/>
      <c r="G1581" s="72"/>
      <c r="I1581" s="3"/>
      <c r="J1581" s="3"/>
      <c r="K1581" s="3"/>
      <c r="L1581" s="3"/>
    </row>
    <row r="1582" spans="1:12">
      <c r="A1582" s="72"/>
      <c r="B1582" s="72"/>
      <c r="C1582" s="3" t="str">
        <f t="shared" si="90"/>
        <v/>
      </c>
      <c r="D1582" s="72"/>
      <c r="E1582" s="72"/>
      <c r="F1582" s="72"/>
      <c r="G1582" s="72"/>
      <c r="I1582" s="3"/>
      <c r="J1582" s="3"/>
      <c r="K1582" s="3"/>
      <c r="L1582" s="3"/>
    </row>
    <row r="1583" spans="1:12">
      <c r="A1583" s="72"/>
      <c r="B1583" s="72"/>
      <c r="C1583" s="3" t="str">
        <f t="shared" si="90"/>
        <v/>
      </c>
      <c r="D1583" s="72"/>
      <c r="E1583" s="72"/>
      <c r="F1583" s="72"/>
      <c r="G1583" s="72"/>
      <c r="I1583" s="3"/>
      <c r="J1583" s="3"/>
      <c r="K1583" s="3"/>
      <c r="L1583" s="3"/>
    </row>
    <row r="1584" spans="1:12">
      <c r="A1584" s="72"/>
      <c r="B1584" s="72"/>
      <c r="C1584" s="3" t="str">
        <f t="shared" si="90"/>
        <v/>
      </c>
      <c r="D1584" s="72"/>
      <c r="E1584" s="72"/>
      <c r="F1584" s="72"/>
      <c r="G1584" s="72"/>
      <c r="I1584" s="3"/>
      <c r="J1584" s="3"/>
      <c r="K1584" s="3"/>
      <c r="L1584" s="3"/>
    </row>
    <row r="1585" spans="1:12">
      <c r="A1585" s="72"/>
      <c r="B1585" s="72"/>
      <c r="C1585" s="3" t="str">
        <f t="shared" si="90"/>
        <v/>
      </c>
      <c r="D1585" s="72"/>
      <c r="E1585" s="72"/>
      <c r="F1585" s="72"/>
      <c r="G1585" s="72"/>
      <c r="I1585" s="3"/>
      <c r="J1585" s="3"/>
      <c r="K1585" s="3"/>
      <c r="L1585" s="3"/>
    </row>
    <row r="1586" spans="1:12">
      <c r="A1586" s="72"/>
      <c r="B1586" s="72"/>
      <c r="C1586" s="3" t="str">
        <f t="shared" si="90"/>
        <v/>
      </c>
      <c r="D1586" s="72"/>
      <c r="E1586" s="72"/>
      <c r="F1586" s="72"/>
      <c r="G1586" s="72"/>
      <c r="I1586" s="3"/>
      <c r="J1586" s="3"/>
      <c r="K1586" s="3"/>
      <c r="L1586" s="3"/>
    </row>
    <row r="1587" spans="1:12">
      <c r="A1587" s="72"/>
      <c r="B1587" s="72"/>
      <c r="C1587" s="3" t="str">
        <f t="shared" si="90"/>
        <v/>
      </c>
      <c r="D1587" s="72"/>
      <c r="E1587" s="72"/>
      <c r="F1587" s="72"/>
      <c r="G1587" s="72"/>
      <c r="I1587" s="3"/>
      <c r="J1587" s="3"/>
      <c r="K1587" s="3"/>
      <c r="L1587" s="3"/>
    </row>
    <row r="1588" spans="1:12">
      <c r="A1588" s="72"/>
      <c r="B1588" s="72"/>
      <c r="C1588" s="3" t="str">
        <f t="shared" si="90"/>
        <v/>
      </c>
      <c r="D1588" s="72"/>
      <c r="E1588" s="72"/>
      <c r="F1588" s="72"/>
      <c r="G1588" s="72"/>
      <c r="I1588" s="3"/>
      <c r="J1588" s="3"/>
      <c r="K1588" s="3"/>
      <c r="L1588" s="3"/>
    </row>
    <row r="1589" spans="1:12">
      <c r="A1589" s="72"/>
      <c r="B1589" s="72"/>
      <c r="C1589" s="3" t="str">
        <f t="shared" si="90"/>
        <v/>
      </c>
      <c r="D1589" s="72"/>
      <c r="E1589" s="72"/>
      <c r="F1589" s="72"/>
      <c r="G1589" s="72"/>
      <c r="I1589" s="3"/>
      <c r="J1589" s="3"/>
      <c r="K1589" s="3"/>
      <c r="L1589" s="3"/>
    </row>
    <row r="1590" spans="1:12">
      <c r="A1590" s="72"/>
      <c r="B1590" s="72"/>
      <c r="C1590" s="3" t="str">
        <f t="shared" si="90"/>
        <v/>
      </c>
      <c r="D1590" s="72"/>
      <c r="E1590" s="72"/>
      <c r="F1590" s="72"/>
      <c r="G1590" s="72"/>
      <c r="I1590" s="3"/>
      <c r="J1590" s="3"/>
      <c r="K1590" s="3"/>
      <c r="L1590" s="3"/>
    </row>
    <row r="1591" spans="1:12">
      <c r="A1591" s="72"/>
      <c r="B1591" s="72"/>
      <c r="C1591" s="3" t="str">
        <f t="shared" si="90"/>
        <v/>
      </c>
      <c r="D1591" s="72"/>
      <c r="E1591" s="72"/>
      <c r="F1591" s="72"/>
      <c r="G1591" s="72"/>
      <c r="I1591" s="3"/>
      <c r="J1591" s="3"/>
      <c r="K1591" s="3"/>
      <c r="L1591" s="3"/>
    </row>
    <row r="1592" spans="1:12">
      <c r="A1592" s="72"/>
      <c r="B1592" s="72"/>
      <c r="C1592" s="3" t="str">
        <f t="shared" si="90"/>
        <v/>
      </c>
      <c r="D1592" s="72"/>
      <c r="E1592" s="72"/>
      <c r="F1592" s="72"/>
      <c r="G1592" s="72"/>
      <c r="I1592" s="3"/>
      <c r="J1592" s="3"/>
      <c r="K1592" s="3"/>
      <c r="L1592" s="3"/>
    </row>
    <row r="1593" spans="1:12">
      <c r="A1593" s="72"/>
      <c r="B1593" s="72"/>
      <c r="C1593" s="3" t="str">
        <f t="shared" si="90"/>
        <v/>
      </c>
      <c r="D1593" s="72"/>
      <c r="E1593" s="72"/>
      <c r="F1593" s="72"/>
      <c r="G1593" s="72"/>
      <c r="I1593" s="3"/>
      <c r="J1593" s="3"/>
      <c r="K1593" s="3"/>
      <c r="L1593" s="3"/>
    </row>
    <row r="1594" spans="1:12">
      <c r="A1594" s="72"/>
      <c r="B1594" s="72"/>
      <c r="C1594" s="3" t="str">
        <f t="shared" si="90"/>
        <v/>
      </c>
      <c r="D1594" s="72"/>
      <c r="E1594" s="72"/>
      <c r="F1594" s="72"/>
      <c r="G1594" s="72"/>
      <c r="I1594" s="3"/>
      <c r="J1594" s="3"/>
      <c r="K1594" s="3"/>
      <c r="L1594" s="3"/>
    </row>
    <row r="1595" spans="1:12">
      <c r="A1595" s="72"/>
      <c r="B1595" s="72"/>
      <c r="C1595" s="3" t="str">
        <f t="shared" si="90"/>
        <v/>
      </c>
      <c r="D1595" s="72"/>
      <c r="E1595" s="72"/>
      <c r="F1595" s="72"/>
      <c r="G1595" s="72"/>
      <c r="I1595" s="3"/>
      <c r="J1595" s="3"/>
      <c r="K1595" s="3"/>
      <c r="L1595" s="3"/>
    </row>
    <row r="1596" spans="1:12">
      <c r="A1596" s="72"/>
      <c r="B1596" s="72"/>
      <c r="C1596" s="3" t="str">
        <f t="shared" si="90"/>
        <v/>
      </c>
      <c r="D1596" s="72"/>
      <c r="E1596" s="72"/>
      <c r="F1596" s="72"/>
      <c r="G1596" s="72"/>
      <c r="I1596" s="3"/>
      <c r="J1596" s="3"/>
      <c r="K1596" s="3"/>
      <c r="L1596" s="3"/>
    </row>
    <row r="1597" spans="1:12">
      <c r="A1597" s="72"/>
      <c r="B1597" s="72"/>
      <c r="C1597" s="3" t="str">
        <f t="shared" si="90"/>
        <v/>
      </c>
      <c r="D1597" s="72"/>
      <c r="E1597" s="72"/>
      <c r="F1597" s="72"/>
      <c r="G1597" s="72"/>
      <c r="I1597" s="3"/>
      <c r="J1597" s="3"/>
      <c r="K1597" s="3"/>
      <c r="L1597" s="3"/>
    </row>
    <row r="1598" spans="1:12">
      <c r="A1598" s="72"/>
      <c r="B1598" s="72"/>
      <c r="C1598" s="3" t="str">
        <f t="shared" si="90"/>
        <v/>
      </c>
      <c r="D1598" s="72"/>
      <c r="E1598" s="72"/>
      <c r="F1598" s="72"/>
      <c r="G1598" s="72"/>
      <c r="I1598" s="3"/>
      <c r="J1598" s="3"/>
      <c r="K1598" s="3"/>
      <c r="L1598" s="3"/>
    </row>
    <row r="1599" spans="1:12">
      <c r="A1599" s="72"/>
      <c r="B1599" s="72"/>
      <c r="C1599" s="3" t="str">
        <f t="shared" si="90"/>
        <v/>
      </c>
      <c r="D1599" s="72"/>
      <c r="E1599" s="72"/>
      <c r="F1599" s="72"/>
      <c r="G1599" s="72"/>
      <c r="I1599" s="3"/>
      <c r="J1599" s="3"/>
      <c r="K1599" s="3"/>
      <c r="L1599" s="3"/>
    </row>
    <row r="1600" spans="1:12">
      <c r="A1600" s="72"/>
      <c r="B1600" s="72"/>
      <c r="C1600" s="72"/>
      <c r="D1600" s="72"/>
      <c r="E1600" s="72"/>
      <c r="F1600" s="72"/>
      <c r="G1600" s="72"/>
      <c r="I1600" s="3"/>
      <c r="J1600" s="3"/>
      <c r="K1600" s="3"/>
      <c r="L1600" s="3"/>
    </row>
    <row r="1601" spans="1:12">
      <c r="A1601" s="72"/>
      <c r="B1601" s="72"/>
      <c r="C1601" s="72"/>
      <c r="D1601" s="72"/>
      <c r="E1601" s="72"/>
      <c r="F1601" s="72"/>
      <c r="G1601" s="72"/>
      <c r="I1601" s="3"/>
      <c r="J1601" s="3"/>
      <c r="K1601" s="3"/>
      <c r="L1601" s="3"/>
    </row>
    <row r="1602" spans="1:12">
      <c r="A1602" s="72"/>
      <c r="B1602" s="72"/>
      <c r="C1602" s="72"/>
      <c r="D1602" s="72"/>
      <c r="E1602" s="72"/>
      <c r="F1602" s="72"/>
      <c r="G1602" s="72"/>
      <c r="I1602" s="3"/>
      <c r="J1602" s="3"/>
      <c r="K1602" s="3"/>
      <c r="L1602" s="3"/>
    </row>
    <row r="1603" spans="1:12">
      <c r="A1603" s="72"/>
      <c r="B1603" s="72"/>
      <c r="C1603" s="72"/>
      <c r="D1603" s="72"/>
      <c r="E1603" s="72"/>
      <c r="F1603" s="72"/>
      <c r="G1603" s="72"/>
      <c r="I1603" s="3"/>
      <c r="J1603" s="3"/>
      <c r="K1603" s="3"/>
      <c r="L1603" s="3"/>
    </row>
    <row r="1604" spans="1:12">
      <c r="A1604" s="72"/>
      <c r="B1604" s="72"/>
      <c r="C1604" s="72"/>
      <c r="D1604" s="72"/>
      <c r="E1604" s="72"/>
      <c r="F1604" s="72"/>
      <c r="G1604" s="72"/>
      <c r="I1604" s="3"/>
      <c r="J1604" s="3"/>
      <c r="K1604" s="3"/>
      <c r="L1604" s="3"/>
    </row>
    <row r="1605" spans="1:12">
      <c r="A1605" s="72"/>
      <c r="B1605" s="72"/>
      <c r="C1605" s="72"/>
      <c r="D1605" s="72"/>
      <c r="E1605" s="72"/>
      <c r="F1605" s="72"/>
      <c r="G1605" s="72"/>
      <c r="I1605" s="3"/>
      <c r="J1605" s="3"/>
      <c r="K1605" s="3"/>
      <c r="L1605" s="3"/>
    </row>
    <row r="1606" spans="1:12">
      <c r="A1606" s="72"/>
      <c r="B1606" s="72"/>
      <c r="C1606" s="72"/>
      <c r="D1606" s="72"/>
      <c r="E1606" s="72"/>
      <c r="F1606" s="72"/>
      <c r="G1606" s="72"/>
      <c r="I1606" s="3"/>
      <c r="J1606" s="3"/>
      <c r="K1606" s="3"/>
      <c r="L1606" s="3"/>
    </row>
    <row r="1607" spans="1:12">
      <c r="A1607" s="72"/>
      <c r="B1607" s="72"/>
      <c r="C1607" s="72"/>
      <c r="D1607" s="72"/>
      <c r="E1607" s="72"/>
      <c r="F1607" s="72"/>
      <c r="G1607" s="72"/>
      <c r="I1607" s="3"/>
      <c r="J1607" s="3"/>
      <c r="K1607" s="3"/>
      <c r="L1607" s="3"/>
    </row>
    <row r="1608" spans="1:12">
      <c r="A1608" s="72"/>
      <c r="B1608" s="72"/>
      <c r="C1608" s="72"/>
      <c r="D1608" s="72"/>
      <c r="E1608" s="72"/>
      <c r="F1608" s="72"/>
      <c r="G1608" s="72"/>
      <c r="I1608" s="3"/>
      <c r="J1608" s="3"/>
      <c r="K1608" s="3"/>
      <c r="L1608" s="3"/>
    </row>
    <row r="1609" spans="1:12">
      <c r="A1609" s="72"/>
      <c r="B1609" s="72"/>
      <c r="C1609" s="72"/>
      <c r="D1609" s="72"/>
      <c r="E1609" s="72"/>
      <c r="F1609" s="72"/>
      <c r="G1609" s="72"/>
      <c r="I1609" s="3"/>
      <c r="J1609" s="3"/>
      <c r="K1609" s="3"/>
      <c r="L1609" s="3"/>
    </row>
    <row r="1610" spans="1:12">
      <c r="A1610" s="72"/>
      <c r="B1610" s="72"/>
      <c r="C1610" s="72"/>
      <c r="D1610" s="72"/>
      <c r="E1610" s="72"/>
      <c r="F1610" s="72"/>
      <c r="G1610" s="72"/>
      <c r="I1610" s="3"/>
      <c r="J1610" s="3"/>
      <c r="K1610" s="3"/>
      <c r="L1610" s="3"/>
    </row>
    <row r="1611" spans="1:12">
      <c r="A1611" s="72"/>
      <c r="B1611" s="72"/>
      <c r="C1611" s="72"/>
      <c r="D1611" s="72"/>
      <c r="E1611" s="72"/>
      <c r="F1611" s="72"/>
      <c r="G1611" s="72"/>
      <c r="I1611" s="3"/>
      <c r="J1611" s="3"/>
      <c r="K1611" s="3"/>
      <c r="L1611" s="3"/>
    </row>
    <row r="1612" spans="1:12">
      <c r="A1612" s="72"/>
      <c r="B1612" s="72"/>
      <c r="C1612" s="72"/>
      <c r="D1612" s="72"/>
      <c r="E1612" s="72"/>
      <c r="F1612" s="72"/>
      <c r="G1612" s="72"/>
      <c r="I1612" s="3"/>
      <c r="J1612" s="3"/>
      <c r="K1612" s="3"/>
      <c r="L1612" s="3"/>
    </row>
    <row r="1613" spans="1:12">
      <c r="A1613" s="72"/>
      <c r="B1613" s="72"/>
      <c r="C1613" s="72"/>
      <c r="D1613" s="72"/>
      <c r="E1613" s="72"/>
      <c r="F1613" s="72"/>
      <c r="G1613" s="72"/>
      <c r="I1613" s="3"/>
      <c r="J1613" s="3"/>
      <c r="K1613" s="3"/>
      <c r="L1613" s="3"/>
    </row>
    <row r="1614" spans="1:12">
      <c r="A1614" s="72"/>
      <c r="B1614" s="72"/>
      <c r="C1614" s="72"/>
      <c r="D1614" s="72"/>
      <c r="E1614" s="72"/>
      <c r="F1614" s="72"/>
      <c r="G1614" s="72"/>
      <c r="I1614" s="3"/>
      <c r="J1614" s="3"/>
      <c r="K1614" s="3"/>
      <c r="L1614" s="3"/>
    </row>
    <row r="1615" spans="1:12">
      <c r="A1615" s="72"/>
      <c r="B1615" s="72"/>
      <c r="C1615" s="72"/>
      <c r="D1615" s="72"/>
      <c r="E1615" s="72"/>
      <c r="F1615" s="72"/>
      <c r="G1615" s="72"/>
      <c r="I1615" s="3"/>
      <c r="J1615" s="3"/>
      <c r="K1615" s="3"/>
      <c r="L1615" s="3"/>
    </row>
    <row r="1616" spans="1:12">
      <c r="A1616" s="72"/>
      <c r="B1616" s="72"/>
      <c r="C1616" s="72"/>
      <c r="D1616" s="72"/>
      <c r="E1616" s="72"/>
      <c r="F1616" s="72"/>
      <c r="G1616" s="72"/>
      <c r="I1616" s="3"/>
      <c r="J1616" s="3"/>
      <c r="K1616" s="3"/>
      <c r="L1616" s="3"/>
    </row>
    <row r="1617" spans="1:12">
      <c r="A1617" s="72"/>
      <c r="B1617" s="72"/>
      <c r="C1617" s="72"/>
      <c r="D1617" s="72"/>
      <c r="E1617" s="72"/>
      <c r="F1617" s="72"/>
      <c r="G1617" s="72"/>
      <c r="I1617" s="3"/>
      <c r="J1617" s="3"/>
      <c r="K1617" s="3"/>
      <c r="L1617" s="3"/>
    </row>
    <row r="1618" spans="1:12">
      <c r="A1618" s="72"/>
      <c r="B1618" s="72"/>
      <c r="C1618" s="72"/>
      <c r="D1618" s="72"/>
      <c r="E1618" s="72"/>
      <c r="F1618" s="72"/>
      <c r="G1618" s="72"/>
      <c r="I1618" s="3"/>
      <c r="J1618" s="3"/>
      <c r="K1618" s="3"/>
      <c r="L1618" s="3"/>
    </row>
    <row r="1619" spans="1:12">
      <c r="A1619" s="72"/>
      <c r="B1619" s="72"/>
      <c r="C1619" s="72"/>
      <c r="D1619" s="72"/>
      <c r="E1619" s="72"/>
      <c r="F1619" s="72"/>
      <c r="G1619" s="72"/>
      <c r="I1619" s="3"/>
      <c r="J1619" s="3"/>
      <c r="K1619" s="3"/>
      <c r="L1619" s="3"/>
    </row>
    <row r="1620" spans="1:12">
      <c r="A1620" s="72"/>
      <c r="B1620" s="72"/>
      <c r="C1620" s="72"/>
      <c r="D1620" s="72"/>
      <c r="E1620" s="72"/>
      <c r="F1620" s="72"/>
      <c r="G1620" s="72"/>
      <c r="I1620" s="3"/>
      <c r="J1620" s="3"/>
      <c r="K1620" s="3"/>
      <c r="L1620" s="3"/>
    </row>
    <row r="1621" spans="1:12">
      <c r="A1621" s="72"/>
      <c r="B1621" s="72"/>
      <c r="C1621" s="72"/>
      <c r="D1621" s="72"/>
      <c r="E1621" s="72"/>
      <c r="F1621" s="72"/>
      <c r="G1621" s="72"/>
      <c r="I1621" s="3"/>
      <c r="J1621" s="3"/>
      <c r="K1621" s="3"/>
      <c r="L1621" s="3"/>
    </row>
    <row r="1622" spans="1:12">
      <c r="A1622" s="72"/>
      <c r="B1622" s="72"/>
      <c r="C1622" s="72"/>
      <c r="D1622" s="72"/>
      <c r="E1622" s="72"/>
      <c r="F1622" s="72"/>
      <c r="G1622" s="72"/>
      <c r="I1622" s="3"/>
      <c r="J1622" s="3"/>
      <c r="K1622" s="3"/>
      <c r="L1622" s="3"/>
    </row>
    <row r="1623" spans="1:12">
      <c r="A1623" s="72"/>
      <c r="B1623" s="72"/>
      <c r="C1623" s="72"/>
      <c r="D1623" s="72"/>
      <c r="E1623" s="72"/>
      <c r="F1623" s="72"/>
      <c r="G1623" s="72"/>
      <c r="I1623" s="3"/>
      <c r="J1623" s="3"/>
      <c r="K1623" s="3"/>
      <c r="L1623" s="3"/>
    </row>
    <row r="1624" spans="1:12">
      <c r="A1624" s="72"/>
      <c r="B1624" s="72"/>
      <c r="C1624" s="72"/>
      <c r="D1624" s="72"/>
      <c r="E1624" s="72"/>
      <c r="F1624" s="72"/>
      <c r="G1624" s="72"/>
      <c r="I1624" s="3"/>
      <c r="J1624" s="3"/>
      <c r="K1624" s="3"/>
      <c r="L1624" s="3"/>
    </row>
    <row r="1625" spans="1:12">
      <c r="A1625" s="72"/>
      <c r="B1625" s="72"/>
      <c r="C1625" s="72"/>
      <c r="D1625" s="72"/>
      <c r="E1625" s="72"/>
      <c r="F1625" s="72"/>
      <c r="G1625" s="72"/>
      <c r="I1625" s="3"/>
      <c r="J1625" s="3"/>
      <c r="K1625" s="3"/>
      <c r="L1625" s="3"/>
    </row>
    <row r="1626" spans="1:12">
      <c r="A1626" s="72"/>
      <c r="B1626" s="72"/>
      <c r="C1626" s="72"/>
      <c r="D1626" s="72"/>
      <c r="E1626" s="72"/>
      <c r="F1626" s="72"/>
      <c r="G1626" s="72"/>
      <c r="I1626" s="3"/>
      <c r="J1626" s="3"/>
      <c r="K1626" s="3"/>
      <c r="L1626" s="3"/>
    </row>
    <row r="1627" spans="1:12">
      <c r="A1627" s="72"/>
      <c r="B1627" s="72"/>
      <c r="C1627" s="72"/>
      <c r="D1627" s="72"/>
      <c r="E1627" s="72"/>
      <c r="F1627" s="72"/>
      <c r="G1627" s="72"/>
      <c r="I1627" s="3"/>
      <c r="J1627" s="3"/>
      <c r="K1627" s="3"/>
      <c r="L1627" s="3"/>
    </row>
    <row r="1628" spans="1:12">
      <c r="A1628" s="72"/>
      <c r="B1628" s="72"/>
      <c r="C1628" s="72"/>
      <c r="D1628" s="72"/>
      <c r="E1628" s="72"/>
      <c r="F1628" s="72"/>
      <c r="G1628" s="72"/>
      <c r="I1628" s="3"/>
      <c r="J1628" s="3"/>
      <c r="K1628" s="3"/>
      <c r="L1628" s="3"/>
    </row>
    <row r="1629" spans="1:12">
      <c r="A1629" s="72"/>
      <c r="B1629" s="72"/>
      <c r="C1629" s="72"/>
      <c r="D1629" s="72"/>
      <c r="E1629" s="72"/>
      <c r="F1629" s="72"/>
      <c r="G1629" s="72"/>
      <c r="I1629" s="3"/>
      <c r="J1629" s="3"/>
      <c r="K1629" s="3"/>
      <c r="L1629" s="3"/>
    </row>
    <row r="1630" spans="1:12">
      <c r="A1630" s="72"/>
      <c r="B1630" s="72"/>
      <c r="C1630" s="72"/>
      <c r="D1630" s="72"/>
      <c r="E1630" s="72"/>
      <c r="F1630" s="72"/>
      <c r="G1630" s="72"/>
      <c r="I1630" s="3"/>
      <c r="J1630" s="3"/>
      <c r="K1630" s="3"/>
      <c r="L1630" s="3"/>
    </row>
    <row r="1631" spans="1:12">
      <c r="A1631" s="72"/>
      <c r="B1631" s="72"/>
      <c r="C1631" s="72"/>
      <c r="D1631" s="72"/>
      <c r="E1631" s="72"/>
      <c r="F1631" s="72"/>
      <c r="G1631" s="72"/>
      <c r="I1631" s="3"/>
      <c r="J1631" s="3"/>
      <c r="K1631" s="3"/>
      <c r="L1631" s="3"/>
    </row>
    <row r="1632" spans="1:12">
      <c r="A1632" s="72"/>
      <c r="B1632" s="72"/>
      <c r="C1632" s="72"/>
      <c r="D1632" s="72"/>
      <c r="E1632" s="72"/>
      <c r="F1632" s="72"/>
      <c r="G1632" s="72"/>
      <c r="I1632" s="3"/>
      <c r="J1632" s="3"/>
      <c r="K1632" s="3"/>
      <c r="L1632" s="3"/>
    </row>
    <row r="1633" spans="1:12">
      <c r="A1633" s="72"/>
      <c r="B1633" s="72"/>
      <c r="C1633" s="72"/>
      <c r="D1633" s="72"/>
      <c r="E1633" s="72"/>
      <c r="F1633" s="72"/>
      <c r="G1633" s="72"/>
      <c r="I1633" s="3"/>
      <c r="J1633" s="3"/>
      <c r="K1633" s="3"/>
      <c r="L1633" s="3"/>
    </row>
    <row r="1634" spans="1:12">
      <c r="A1634" s="72"/>
      <c r="B1634" s="72"/>
      <c r="C1634" s="72"/>
      <c r="D1634" s="72"/>
      <c r="E1634" s="72"/>
      <c r="F1634" s="72"/>
      <c r="G1634" s="72"/>
      <c r="I1634" s="3"/>
      <c r="J1634" s="3"/>
      <c r="K1634" s="3"/>
      <c r="L1634" s="3"/>
    </row>
    <row r="1635" spans="1:12">
      <c r="A1635" s="72"/>
      <c r="B1635" s="72"/>
      <c r="C1635" s="72"/>
      <c r="D1635" s="72"/>
      <c r="E1635" s="72"/>
      <c r="F1635" s="72"/>
      <c r="G1635" s="72"/>
      <c r="I1635" s="3"/>
      <c r="J1635" s="3"/>
      <c r="K1635" s="3"/>
      <c r="L1635" s="3"/>
    </row>
    <row r="1636" spans="1:12">
      <c r="A1636" s="72"/>
      <c r="B1636" s="72"/>
      <c r="C1636" s="72"/>
      <c r="D1636" s="72"/>
      <c r="E1636" s="72"/>
      <c r="F1636" s="72"/>
      <c r="G1636" s="72"/>
      <c r="I1636" s="3"/>
      <c r="J1636" s="3"/>
      <c r="K1636" s="3"/>
      <c r="L1636" s="3"/>
    </row>
    <row r="1637" spans="1:12">
      <c r="A1637" s="72"/>
      <c r="B1637" s="72"/>
      <c r="C1637" s="72"/>
      <c r="D1637" s="72"/>
      <c r="E1637" s="72"/>
      <c r="F1637" s="72"/>
      <c r="G1637" s="72"/>
      <c r="I1637" s="3"/>
      <c r="J1637" s="3"/>
      <c r="K1637" s="3"/>
      <c r="L1637" s="3"/>
    </row>
    <row r="1638" spans="1:12">
      <c r="A1638" s="72"/>
      <c r="B1638" s="72"/>
      <c r="C1638" s="72"/>
      <c r="D1638" s="72"/>
      <c r="E1638" s="72"/>
      <c r="F1638" s="72"/>
      <c r="G1638" s="72"/>
      <c r="I1638" s="3"/>
      <c r="J1638" s="3"/>
      <c r="K1638" s="3"/>
      <c r="L1638" s="3"/>
    </row>
    <row r="1639" spans="1:12">
      <c r="A1639" s="72"/>
      <c r="B1639" s="72"/>
      <c r="C1639" s="72"/>
      <c r="D1639" s="72"/>
      <c r="E1639" s="72"/>
      <c r="F1639" s="72"/>
      <c r="G1639" s="72"/>
      <c r="I1639" s="3"/>
      <c r="J1639" s="3"/>
      <c r="K1639" s="3"/>
      <c r="L1639" s="3"/>
    </row>
    <row r="1640" spans="1:12">
      <c r="A1640" s="72"/>
      <c r="B1640" s="72"/>
      <c r="C1640" s="72"/>
      <c r="D1640" s="72"/>
      <c r="E1640" s="72"/>
      <c r="F1640" s="72"/>
      <c r="G1640" s="72"/>
      <c r="I1640" s="3"/>
      <c r="J1640" s="3"/>
      <c r="K1640" s="3"/>
      <c r="L1640" s="3"/>
    </row>
    <row r="1641" spans="1:12">
      <c r="A1641" s="72"/>
      <c r="B1641" s="72"/>
      <c r="C1641" s="72"/>
      <c r="D1641" s="72"/>
      <c r="E1641" s="72"/>
      <c r="F1641" s="72"/>
      <c r="G1641" s="72"/>
      <c r="I1641" s="3"/>
      <c r="J1641" s="3"/>
      <c r="K1641" s="3"/>
      <c r="L1641" s="3"/>
    </row>
    <row r="1642" spans="1:12">
      <c r="A1642" s="72"/>
      <c r="B1642" s="72"/>
      <c r="C1642" s="72"/>
      <c r="D1642" s="72"/>
      <c r="E1642" s="72"/>
      <c r="F1642" s="72"/>
      <c r="G1642" s="72"/>
      <c r="I1642" s="3"/>
      <c r="J1642" s="3"/>
      <c r="K1642" s="3"/>
      <c r="L1642" s="3"/>
    </row>
    <row r="1643" spans="1:12">
      <c r="A1643" s="72"/>
      <c r="B1643" s="72"/>
      <c r="C1643" s="72"/>
      <c r="D1643" s="72"/>
      <c r="E1643" s="72"/>
      <c r="F1643" s="72"/>
      <c r="G1643" s="72"/>
      <c r="I1643" s="3"/>
      <c r="J1643" s="3"/>
      <c r="K1643" s="3"/>
      <c r="L1643" s="3"/>
    </row>
    <row r="1644" spans="1:12">
      <c r="A1644" s="72"/>
      <c r="B1644" s="72"/>
      <c r="C1644" s="72"/>
      <c r="D1644" s="72"/>
      <c r="E1644" s="72"/>
      <c r="F1644" s="72"/>
      <c r="G1644" s="72"/>
      <c r="I1644" s="3"/>
      <c r="J1644" s="3"/>
      <c r="K1644" s="3"/>
      <c r="L1644" s="3"/>
    </row>
    <row r="1645" spans="1:12">
      <c r="A1645" s="72"/>
      <c r="B1645" s="72"/>
      <c r="C1645" s="72"/>
      <c r="D1645" s="72"/>
      <c r="E1645" s="72"/>
      <c r="F1645" s="72"/>
      <c r="G1645" s="72"/>
      <c r="I1645" s="3"/>
      <c r="J1645" s="3"/>
      <c r="K1645" s="3"/>
      <c r="L1645" s="3"/>
    </row>
    <row r="1646" spans="1:12">
      <c r="A1646" s="72"/>
      <c r="B1646" s="72"/>
      <c r="C1646" s="72"/>
      <c r="D1646" s="72"/>
      <c r="E1646" s="72"/>
      <c r="F1646" s="72"/>
      <c r="G1646" s="72"/>
      <c r="I1646" s="3"/>
      <c r="J1646" s="3"/>
      <c r="K1646" s="3"/>
      <c r="L1646" s="3"/>
    </row>
    <row r="1647" spans="1:12">
      <c r="A1647" s="72"/>
      <c r="B1647" s="72"/>
      <c r="C1647" s="72"/>
      <c r="D1647" s="72"/>
      <c r="E1647" s="72"/>
      <c r="F1647" s="72"/>
      <c r="G1647" s="72"/>
      <c r="I1647" s="3"/>
      <c r="J1647" s="3"/>
      <c r="K1647" s="3"/>
      <c r="L1647" s="3"/>
    </row>
    <row r="1648" spans="1:12">
      <c r="A1648" s="72"/>
      <c r="B1648" s="72"/>
      <c r="C1648" s="72"/>
      <c r="D1648" s="72"/>
      <c r="E1648" s="72"/>
      <c r="F1648" s="72"/>
      <c r="G1648" s="72"/>
      <c r="I1648" s="3"/>
      <c r="J1648" s="3"/>
      <c r="K1648" s="3"/>
      <c r="L1648" s="3"/>
    </row>
    <row r="1649" spans="1:12">
      <c r="A1649" s="72"/>
      <c r="B1649" s="72"/>
      <c r="C1649" s="72"/>
      <c r="D1649" s="72"/>
      <c r="E1649" s="72"/>
      <c r="F1649" s="72"/>
      <c r="G1649" s="72"/>
      <c r="I1649" s="3"/>
      <c r="J1649" s="3"/>
      <c r="K1649" s="3"/>
      <c r="L1649" s="3"/>
    </row>
    <row r="1650" spans="1:12">
      <c r="A1650" s="72"/>
      <c r="B1650" s="72"/>
      <c r="C1650" s="72"/>
      <c r="D1650" s="72"/>
      <c r="E1650" s="72"/>
      <c r="F1650" s="72"/>
      <c r="G1650" s="72"/>
      <c r="I1650" s="3"/>
      <c r="J1650" s="3"/>
      <c r="K1650" s="3"/>
      <c r="L1650" s="3"/>
    </row>
    <row r="1651" spans="1:12">
      <c r="A1651" s="72"/>
      <c r="B1651" s="72"/>
      <c r="C1651" s="72"/>
      <c r="D1651" s="72"/>
      <c r="E1651" s="72"/>
      <c r="F1651" s="72"/>
      <c r="G1651" s="72"/>
      <c r="I1651" s="3"/>
      <c r="J1651" s="3"/>
      <c r="K1651" s="3"/>
      <c r="L1651" s="3"/>
    </row>
    <row r="1652" spans="1:12">
      <c r="A1652" s="72"/>
      <c r="B1652" s="72"/>
      <c r="C1652" s="72"/>
      <c r="D1652" s="72"/>
      <c r="E1652" s="72"/>
      <c r="F1652" s="72"/>
      <c r="G1652" s="72"/>
      <c r="I1652" s="3"/>
      <c r="J1652" s="3"/>
      <c r="K1652" s="3"/>
      <c r="L1652" s="3"/>
    </row>
    <row r="1653" spans="1:12">
      <c r="A1653" s="72"/>
      <c r="B1653" s="72"/>
      <c r="C1653" s="72"/>
      <c r="D1653" s="72"/>
      <c r="E1653" s="72"/>
      <c r="F1653" s="72"/>
      <c r="G1653" s="72"/>
      <c r="I1653" s="3"/>
      <c r="J1653" s="3"/>
      <c r="K1653" s="3"/>
      <c r="L1653" s="3"/>
    </row>
    <row r="1654" spans="1:12">
      <c r="A1654" s="72"/>
      <c r="B1654" s="72"/>
      <c r="C1654" s="72"/>
      <c r="D1654" s="72"/>
      <c r="E1654" s="72"/>
      <c r="F1654" s="72"/>
      <c r="G1654" s="72"/>
      <c r="I1654" s="3"/>
      <c r="J1654" s="3"/>
      <c r="K1654" s="3"/>
      <c r="L1654" s="3"/>
    </row>
    <row r="1655" spans="1:12">
      <c r="A1655" s="72"/>
      <c r="B1655" s="72"/>
      <c r="C1655" s="72"/>
      <c r="D1655" s="72"/>
      <c r="E1655" s="72"/>
      <c r="F1655" s="72"/>
      <c r="G1655" s="72"/>
      <c r="I1655" s="3"/>
      <c r="J1655" s="3"/>
      <c r="K1655" s="3"/>
      <c r="L1655" s="3"/>
    </row>
    <row r="1656" spans="1:12">
      <c r="A1656" s="72"/>
      <c r="B1656" s="72"/>
      <c r="C1656" s="72"/>
      <c r="D1656" s="72"/>
      <c r="E1656" s="72"/>
      <c r="F1656" s="72"/>
      <c r="G1656" s="72"/>
      <c r="I1656" s="3"/>
      <c r="J1656" s="3"/>
      <c r="K1656" s="3"/>
      <c r="L1656" s="3"/>
    </row>
    <row r="1657" spans="1:12">
      <c r="A1657" s="72"/>
      <c r="B1657" s="72"/>
      <c r="C1657" s="72"/>
      <c r="D1657" s="72"/>
      <c r="E1657" s="72"/>
      <c r="F1657" s="72"/>
      <c r="G1657" s="72"/>
      <c r="I1657" s="3"/>
      <c r="J1657" s="3"/>
      <c r="K1657" s="3"/>
      <c r="L1657" s="3"/>
    </row>
    <row r="1658" spans="1:12">
      <c r="A1658" s="72"/>
      <c r="B1658" s="72"/>
      <c r="C1658" s="72"/>
      <c r="D1658" s="72"/>
      <c r="E1658" s="72"/>
      <c r="F1658" s="72"/>
      <c r="G1658" s="72"/>
      <c r="I1658" s="3"/>
      <c r="J1658" s="3"/>
      <c r="K1658" s="3"/>
      <c r="L1658" s="3"/>
    </row>
    <row r="1659" spans="1:12">
      <c r="A1659" s="72"/>
      <c r="B1659" s="72"/>
      <c r="C1659" s="72"/>
      <c r="D1659" s="72"/>
      <c r="E1659" s="72"/>
      <c r="F1659" s="72"/>
      <c r="G1659" s="72"/>
      <c r="I1659" s="3"/>
      <c r="J1659" s="3"/>
      <c r="K1659" s="3"/>
      <c r="L1659" s="3"/>
    </row>
    <row r="1660" spans="1:12">
      <c r="A1660" s="72"/>
      <c r="B1660" s="72"/>
      <c r="C1660" s="72"/>
      <c r="D1660" s="72"/>
      <c r="E1660" s="72"/>
      <c r="F1660" s="72"/>
      <c r="G1660" s="72"/>
      <c r="I1660" s="3"/>
      <c r="J1660" s="3"/>
      <c r="K1660" s="3"/>
      <c r="L1660" s="3"/>
    </row>
    <row r="1661" spans="1:12">
      <c r="A1661" s="72"/>
      <c r="B1661" s="72"/>
      <c r="C1661" s="72"/>
      <c r="D1661" s="72"/>
      <c r="E1661" s="72"/>
      <c r="F1661" s="72"/>
      <c r="G1661" s="72"/>
      <c r="I1661" s="3"/>
      <c r="J1661" s="3"/>
      <c r="K1661" s="3"/>
      <c r="L1661" s="3"/>
    </row>
    <row r="1662" spans="1:12">
      <c r="A1662" s="72"/>
      <c r="B1662" s="72"/>
      <c r="C1662" s="72"/>
      <c r="D1662" s="72"/>
      <c r="E1662" s="72"/>
      <c r="F1662" s="72"/>
      <c r="G1662" s="72"/>
      <c r="I1662" s="3"/>
      <c r="J1662" s="3"/>
      <c r="K1662" s="3"/>
      <c r="L1662" s="3"/>
    </row>
    <row r="1663" spans="1:12">
      <c r="A1663" s="72"/>
      <c r="B1663" s="72"/>
      <c r="C1663" s="72"/>
      <c r="D1663" s="72"/>
      <c r="E1663" s="72"/>
      <c r="F1663" s="72"/>
      <c r="G1663" s="72"/>
      <c r="I1663" s="3"/>
      <c r="J1663" s="3"/>
      <c r="K1663" s="3"/>
      <c r="L1663" s="3"/>
    </row>
    <row r="1664" spans="1:12">
      <c r="A1664" s="72"/>
      <c r="B1664" s="72"/>
      <c r="C1664" s="72"/>
      <c r="D1664" s="72"/>
      <c r="E1664" s="72"/>
      <c r="F1664" s="72"/>
      <c r="G1664" s="72"/>
      <c r="I1664" s="3"/>
      <c r="J1664" s="3"/>
      <c r="K1664" s="3"/>
      <c r="L1664" s="3"/>
    </row>
    <row r="1665" spans="1:12">
      <c r="A1665" s="72"/>
      <c r="B1665" s="72"/>
      <c r="C1665" s="72"/>
      <c r="D1665" s="72"/>
      <c r="E1665" s="72"/>
      <c r="F1665" s="72"/>
      <c r="G1665" s="72"/>
      <c r="I1665" s="3"/>
      <c r="J1665" s="3"/>
      <c r="K1665" s="3"/>
      <c r="L1665" s="3"/>
    </row>
    <row r="1666" spans="1:12">
      <c r="A1666" s="72"/>
      <c r="B1666" s="72"/>
      <c r="C1666" s="72"/>
      <c r="D1666" s="72"/>
      <c r="E1666" s="72"/>
      <c r="F1666" s="72"/>
      <c r="G1666" s="72"/>
      <c r="I1666" s="3"/>
      <c r="J1666" s="3"/>
      <c r="K1666" s="3"/>
      <c r="L1666" s="3"/>
    </row>
    <row r="1667" spans="1:12">
      <c r="A1667" s="72"/>
      <c r="B1667" s="72"/>
      <c r="C1667" s="72"/>
      <c r="D1667" s="72"/>
      <c r="E1667" s="72"/>
      <c r="F1667" s="72"/>
      <c r="G1667" s="72"/>
      <c r="I1667" s="3"/>
      <c r="J1667" s="3"/>
      <c r="K1667" s="3"/>
      <c r="L1667" s="3"/>
    </row>
    <row r="1668" spans="1:12">
      <c r="A1668" s="72"/>
      <c r="B1668" s="72"/>
      <c r="C1668" s="72"/>
      <c r="D1668" s="72"/>
      <c r="E1668" s="72"/>
      <c r="F1668" s="72"/>
      <c r="G1668" s="72"/>
      <c r="I1668" s="3"/>
      <c r="J1668" s="3"/>
      <c r="K1668" s="3"/>
      <c r="L1668" s="3"/>
    </row>
    <row r="1669" spans="1:12">
      <c r="A1669" s="72"/>
      <c r="B1669" s="72"/>
      <c r="C1669" s="72"/>
      <c r="D1669" s="72"/>
      <c r="E1669" s="72"/>
      <c r="F1669" s="72"/>
      <c r="G1669" s="72"/>
      <c r="I1669" s="3"/>
      <c r="J1669" s="3"/>
      <c r="K1669" s="3"/>
      <c r="L1669" s="3"/>
    </row>
  </sheetData>
  <sheetProtection password="8945" sheet="1" formatCells="0" formatColumns="0" formatRows="0" insertColumns="0" insertRows="0" insertHyperlinks="0" deleteColumns="0" deleteRows="0" sort="0" autoFilter="0" pivotTables="0"/>
  <mergeCells count="13">
    <mergeCell ref="C13:D13"/>
    <mergeCell ref="C14:D14"/>
    <mergeCell ref="C15:D15"/>
    <mergeCell ref="C16:D16"/>
    <mergeCell ref="C17:D17"/>
    <mergeCell ref="C18:D18"/>
    <mergeCell ref="C26:D26"/>
    <mergeCell ref="C19:D19"/>
    <mergeCell ref="C20:D20"/>
    <mergeCell ref="C21:D21"/>
    <mergeCell ref="C22:D22"/>
    <mergeCell ref="C23:D23"/>
    <mergeCell ref="C24:D24"/>
  </mergeCells>
  <conditionalFormatting sqref="B393">
    <cfRule type="expression" dxfId="1" priority="1" stopIfTrue="1">
      <formula>isblank</formula>
    </cfRule>
  </conditionalFormatting>
  <dataValidations count="12">
    <dataValidation type="custom" allowBlank="1" showInputMessage="1" showErrorMessage="1" errorTitle="Perioada 1 de dobanda eronata!" error="Perioada 1 trebuie sa fie intre 0 si durata totala a creditului - 1!" sqref="I9" xr:uid="{00000000-0002-0000-0000-000000000000}">
      <formula1>AND(I9&lt;E7,I9&gt;=0)</formula1>
    </dataValidation>
    <dataValidation type="custom" allowBlank="1" showInputMessage="1" showErrorMessage="1" errorTitle="Perioada 1 de dobanda eronata!" error="Perioada 1 trebuie sa fie intre 0 si durata totala a creditului - 1!" sqref="G9:H9" xr:uid="{00000000-0002-0000-0000-000001000000}">
      <formula1>AND(G9&lt;D7,G9&gt;=0)</formula1>
    </dataValidation>
    <dataValidation type="custom" allowBlank="1" showInputMessage="1" showErrorMessage="1" errorTitle="Perioada 1 de dobanda eronata!" error="Perioada 1 trebuie sa fie intre 0 si durata totala a creditului - 1!" sqref="C1004" xr:uid="{00000000-0002-0000-0000-000002000000}">
      <formula1>AND(C1004&lt;E7,C1004&gt;=0)</formula1>
    </dataValidation>
    <dataValidation type="custom" allowBlank="1" showInputMessage="1" showErrorMessage="1" errorTitle="Perioada de gratie eronata" error="Perioada de gratie trebuie sa fie intre 0 si durata creditului-1!" sqref="D10" xr:uid="{00000000-0002-0000-0000-000003000000}">
      <formula1>AND(INT(D10)=D10,D10&gt;=0,D10&lt;D7)</formula1>
    </dataValidation>
    <dataValidation type="decimal" allowBlank="1" showInputMessage="1" showErrorMessage="1" errorTitle="Dobanda eronata!" error="Valorile permise sunt intre 0 % si 100 % !" sqref="C1006:C1007 G11:I12" xr:uid="{00000000-0002-0000-0000-000004000000}">
      <formula1>0</formula1>
      <formula2>1</formula2>
    </dataValidation>
    <dataValidation type="list" allowBlank="1" showInputMessage="1" showErrorMessage="1" errorTitle="Selectie eronata!" error="Camp restrictionat la valori predefinite!" sqref="G6" xr:uid="{00000000-0002-0000-0000-000005000000}">
      <formula1>"Plati lunare egale,Plati lunare descrescatoare"</formula1>
    </dataValidation>
    <dataValidation type="list" allowBlank="1" showInputMessage="1" showErrorMessage="1" errorTitle="Selectie eronata!" error="Camp restrictionat la valori predefinite!" sqref="F15:F16" xr:uid="{00000000-0002-0000-0000-000006000000}">
      <formula1>$E$1016:$E$1017</formula1>
    </dataValidation>
    <dataValidation type="whole" allowBlank="1" showInputMessage="1" showErrorMessage="1" errorTitle="Durata credit eronata!" error="Termenul de rambursare trebuie sa fie intre 3 si 480 luni !" sqref="D7" xr:uid="{00000000-0002-0000-0000-000007000000}">
      <formula1>3</formula1>
      <formula2>480</formula2>
    </dataValidation>
    <dataValidation type="decimal" allowBlank="1" showInputMessage="1" showErrorMessage="1" errorTitle="Valoare credit eronata!" error="Valoarea creditului trebuie sa fie intre 1 - 999.999 unitati monetare!" sqref="D6" xr:uid="{00000000-0002-0000-0000-000008000000}">
      <formula1>100</formula1>
      <formula2>999999999</formula2>
    </dataValidation>
    <dataValidation type="list" allowBlank="1" showInputMessage="1" showErrorMessage="1" errorTitle="Selectie eronata!" error="Camp restrictionat la valori predefinite!" sqref="D11" xr:uid="{00000000-0002-0000-0000-000009000000}">
      <formula1>$E$1001:$E$1004</formula1>
    </dataValidation>
    <dataValidation type="decimal" allowBlank="1" showInputMessage="1" showErrorMessage="1" errorTitle="Procent eronat!" error="Valorile permise sunt intre 0 % si 100 % !" sqref="E22:E23 E18:E19 E16" xr:uid="{00000000-0002-0000-0000-00000A000000}">
      <formula1>0</formula1>
      <formula2>1</formula2>
    </dataValidation>
    <dataValidation type="decimal" allowBlank="1" showInputMessage="1" showErrorMessage="1" sqref="E24 E20 E15" xr:uid="{00000000-0002-0000-0000-00000B000000}">
      <formula1>0</formula1>
      <formula2>$D$6</formula2>
    </dataValidation>
  </dataValidations>
  <pageMargins left="0.75" right="0.75" top="0.5" bottom="0.5" header="0.5" footer="0.5"/>
  <pageSetup paperSize="9" scale="60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  <pageSetUpPr autoPageBreaks="0"/>
  </sheetPr>
  <dimension ref="A5:Y1669"/>
  <sheetViews>
    <sheetView showGridLines="0" tabSelected="1" topLeftCell="B4" zoomScaleNormal="100" zoomScaleSheetLayoutView="100" workbookViewId="0">
      <selection activeCell="I11" sqref="I11"/>
    </sheetView>
  </sheetViews>
  <sheetFormatPr defaultColWidth="9.21875" defaultRowHeight="13.2"/>
  <cols>
    <col min="1" max="1" width="6.33203125" style="1" customWidth="1"/>
    <col min="2" max="2" width="7" style="1" bestFit="1" customWidth="1"/>
    <col min="3" max="3" width="17.44140625" style="1" bestFit="1" customWidth="1"/>
    <col min="4" max="4" width="22.6640625" style="1" customWidth="1"/>
    <col min="5" max="5" width="16.88671875" style="1" customWidth="1"/>
    <col min="6" max="6" width="21.21875" style="1" customWidth="1"/>
    <col min="7" max="7" width="19.6640625" style="1" customWidth="1"/>
    <col min="8" max="8" width="12.21875" style="74" customWidth="1"/>
    <col min="9" max="9" width="12" style="35" bestFit="1" customWidth="1"/>
    <col min="10" max="10" width="15.33203125" style="35" customWidth="1"/>
    <col min="11" max="11" width="14.33203125" style="35" bestFit="1" customWidth="1"/>
    <col min="12" max="13" width="23.109375" style="35" customWidth="1"/>
    <col min="14" max="14" width="16" style="35" bestFit="1" customWidth="1"/>
    <col min="15" max="15" width="16.6640625" style="35" customWidth="1"/>
    <col min="16" max="16" width="8.77734375" style="35" customWidth="1"/>
    <col min="17" max="17" width="9.21875" style="35"/>
    <col min="18" max="18" width="5.6640625" style="3" customWidth="1"/>
    <col min="19" max="19" width="8.88671875" style="3" customWidth="1"/>
    <col min="20" max="20" width="9.21875" style="63"/>
    <col min="21" max="22" width="9.21875" style="3"/>
    <col min="23" max="25" width="9.21875" style="2"/>
    <col min="26" max="16384" width="9.21875" style="1"/>
  </cols>
  <sheetData>
    <row r="5" spans="1:9" ht="13.8" thickBot="1">
      <c r="F5" s="2"/>
      <c r="G5" s="2"/>
    </row>
    <row r="6" spans="1:9" ht="13.8" thickBot="1">
      <c r="C6" s="36" t="s">
        <v>0</v>
      </c>
      <c r="D6" s="47">
        <v>450000</v>
      </c>
      <c r="F6" s="27" t="s">
        <v>1</v>
      </c>
      <c r="G6" s="51" t="s">
        <v>37</v>
      </c>
      <c r="H6" s="75"/>
      <c r="I6" s="66"/>
    </row>
    <row r="7" spans="1:9" ht="13.8" thickBot="1">
      <c r="C7" s="37" t="s">
        <v>3</v>
      </c>
      <c r="D7" s="48">
        <v>300</v>
      </c>
      <c r="F7" s="3"/>
    </row>
    <row r="8" spans="1:9" ht="13.8" thickBot="1">
      <c r="D8" s="35"/>
      <c r="F8" s="27" t="s">
        <v>4</v>
      </c>
      <c r="G8" s="34"/>
      <c r="H8" s="76"/>
      <c r="I8" s="9"/>
    </row>
    <row r="9" spans="1:9" ht="13.8" thickBot="1">
      <c r="C9" s="27" t="s">
        <v>5</v>
      </c>
      <c r="D9" s="35"/>
      <c r="F9" s="25" t="s">
        <v>6</v>
      </c>
      <c r="G9" s="49">
        <v>60</v>
      </c>
      <c r="H9" s="77"/>
      <c r="I9" s="68"/>
    </row>
    <row r="10" spans="1:9">
      <c r="A10" s="6"/>
      <c r="C10" s="25" t="s">
        <v>8</v>
      </c>
      <c r="D10" s="49">
        <v>0</v>
      </c>
      <c r="F10" s="28" t="s">
        <v>9</v>
      </c>
      <c r="G10" s="52">
        <f>D7-G9-IF(OR(G1008=2,G1008=3),D10)</f>
        <v>240</v>
      </c>
      <c r="H10" s="78"/>
      <c r="I10" s="67"/>
    </row>
    <row r="11" spans="1:9" ht="13.8" thickBot="1">
      <c r="A11" s="6"/>
      <c r="C11" s="26" t="s">
        <v>10</v>
      </c>
      <c r="D11" s="50" t="s">
        <v>38</v>
      </c>
      <c r="F11" s="28" t="s">
        <v>11</v>
      </c>
      <c r="G11" s="53">
        <v>6.0900000000000003E-2</v>
      </c>
      <c r="H11" s="79"/>
      <c r="I11" s="69"/>
    </row>
    <row r="12" spans="1:9" ht="13.8" thickBot="1">
      <c r="A12" s="6"/>
      <c r="C12" s="8"/>
      <c r="D12" s="9"/>
      <c r="F12" s="26" t="s">
        <v>12</v>
      </c>
      <c r="G12" s="54">
        <v>0.08</v>
      </c>
      <c r="H12" s="79"/>
      <c r="I12" s="69"/>
    </row>
    <row r="13" spans="1:9" ht="13.8" thickBot="1">
      <c r="A13" s="6"/>
      <c r="C13" s="104" t="s">
        <v>13</v>
      </c>
      <c r="D13" s="105"/>
    </row>
    <row r="14" spans="1:9">
      <c r="A14" s="6"/>
      <c r="C14" s="106" t="s">
        <v>14</v>
      </c>
      <c r="D14" s="107"/>
      <c r="E14" s="40"/>
      <c r="F14" s="41"/>
      <c r="G14" s="22"/>
    </row>
    <row r="15" spans="1:9">
      <c r="C15" s="96" t="s">
        <v>15</v>
      </c>
      <c r="D15" s="97"/>
      <c r="E15" s="55">
        <v>650</v>
      </c>
      <c r="F15" s="56" t="s">
        <v>16</v>
      </c>
      <c r="G15" s="2">
        <f>VLOOKUP(F15,$E$1016:$F$1017,2,FALSE)</f>
        <v>1</v>
      </c>
    </row>
    <row r="16" spans="1:9" ht="13.8" thickBot="1">
      <c r="A16" s="10"/>
      <c r="B16" s="11"/>
      <c r="C16" s="102" t="s">
        <v>17</v>
      </c>
      <c r="D16" s="103"/>
      <c r="E16" s="57">
        <v>0</v>
      </c>
      <c r="F16" s="58" t="s">
        <v>26</v>
      </c>
      <c r="G16" s="2">
        <f>VLOOKUP(F16,$E$1016:$F$1017,2,FALSE)</f>
        <v>2</v>
      </c>
    </row>
    <row r="17" spans="1:10">
      <c r="A17" s="10"/>
      <c r="B17" s="11"/>
      <c r="C17" s="108" t="s">
        <v>19</v>
      </c>
      <c r="D17" s="109"/>
      <c r="E17" s="38"/>
      <c r="F17" s="39"/>
    </row>
    <row r="18" spans="1:10">
      <c r="B18" s="11"/>
      <c r="C18" s="96" t="s">
        <v>20</v>
      </c>
      <c r="D18" s="97"/>
      <c r="E18" s="59">
        <v>0</v>
      </c>
      <c r="F18" s="31"/>
      <c r="H18" s="80"/>
    </row>
    <row r="19" spans="1:10">
      <c r="B19" s="11"/>
      <c r="C19" s="96" t="s">
        <v>22</v>
      </c>
      <c r="D19" s="97"/>
      <c r="E19" s="59">
        <v>0</v>
      </c>
      <c r="F19" s="31"/>
      <c r="H19" s="81"/>
    </row>
    <row r="20" spans="1:10" ht="12.75" customHeight="1">
      <c r="B20" s="11"/>
      <c r="C20" s="96" t="s">
        <v>24</v>
      </c>
      <c r="D20" s="97"/>
      <c r="E20" s="55">
        <v>0</v>
      </c>
      <c r="F20" s="30"/>
      <c r="H20" s="81"/>
    </row>
    <row r="21" spans="1:10" ht="12.75" customHeight="1">
      <c r="B21" s="11"/>
      <c r="C21" s="100" t="s">
        <v>25</v>
      </c>
      <c r="D21" s="101"/>
      <c r="E21" s="29"/>
      <c r="F21" s="31"/>
      <c r="J21" s="71"/>
    </row>
    <row r="22" spans="1:10">
      <c r="B22" s="11"/>
      <c r="C22" s="96" t="s">
        <v>27</v>
      </c>
      <c r="D22" s="97"/>
      <c r="E22" s="59">
        <v>0</v>
      </c>
      <c r="F22" s="31"/>
      <c r="G22" s="24"/>
      <c r="I22" s="73"/>
    </row>
    <row r="23" spans="1:10" ht="12.75" customHeight="1">
      <c r="B23" s="11"/>
      <c r="C23" s="96" t="s">
        <v>28</v>
      </c>
      <c r="D23" s="97"/>
      <c r="E23" s="59">
        <v>0</v>
      </c>
      <c r="F23" s="31"/>
    </row>
    <row r="24" spans="1:10" ht="13.5" customHeight="1" thickBot="1">
      <c r="B24" s="11"/>
      <c r="C24" s="102" t="s">
        <v>29</v>
      </c>
      <c r="D24" s="103"/>
      <c r="E24" s="60">
        <v>0</v>
      </c>
      <c r="F24" s="32"/>
    </row>
    <row r="25" spans="1:10" ht="12.75" customHeight="1" thickBot="1">
      <c r="B25" s="11"/>
    </row>
    <row r="26" spans="1:10" ht="13.8" thickBot="1">
      <c r="C26" s="98" t="s">
        <v>31</v>
      </c>
      <c r="D26" s="99"/>
      <c r="E26" s="33">
        <f ca="1">G1029</f>
        <v>7.3984121161881022E-2</v>
      </c>
      <c r="F26" s="12"/>
      <c r="G26" s="13"/>
    </row>
    <row r="27" spans="1:10">
      <c r="G27" s="14"/>
      <c r="I27" s="70"/>
    </row>
    <row r="28" spans="1:10">
      <c r="B28" s="42" t="s">
        <v>32</v>
      </c>
      <c r="C28" s="43" t="s">
        <v>41</v>
      </c>
      <c r="D28" s="44" t="s">
        <v>21</v>
      </c>
      <c r="E28" s="44" t="s">
        <v>42</v>
      </c>
      <c r="F28" s="44" t="s">
        <v>34</v>
      </c>
      <c r="G28" s="44" t="s">
        <v>35</v>
      </c>
      <c r="H28" s="82" t="s">
        <v>33</v>
      </c>
      <c r="I28" s="23"/>
    </row>
    <row r="29" spans="1:10">
      <c r="B29" s="42" t="s">
        <v>36</v>
      </c>
      <c r="C29" s="45">
        <f>SUM(C31:C510)</f>
        <v>450000.00000000047</v>
      </c>
      <c r="D29" s="45">
        <f>SUM(D31:D510)</f>
        <v>538900.82074901951</v>
      </c>
      <c r="E29" s="45">
        <f>SUM(E31:E510)</f>
        <v>988900.82074901345</v>
      </c>
      <c r="F29" s="45"/>
      <c r="G29" s="45">
        <f>SUM(G30:G510)</f>
        <v>650</v>
      </c>
      <c r="H29" s="45">
        <f>E29+G29-G30</f>
        <v>988900.82074901345</v>
      </c>
      <c r="I29" s="16"/>
    </row>
    <row r="30" spans="1:10" hidden="1">
      <c r="B30" s="42">
        <v>0</v>
      </c>
      <c r="C30" s="46"/>
      <c r="D30" s="46"/>
      <c r="E30" s="46"/>
      <c r="F30" s="45">
        <f>$D$6+IF($G$15=2,$E$15,0)+IF($G$16=2,$E$16*$D$6,0)</f>
        <v>450000</v>
      </c>
      <c r="G30" s="45">
        <f>$E$15+$E$16*$D$6</f>
        <v>650</v>
      </c>
      <c r="H30" s="82"/>
      <c r="I30" s="16"/>
    </row>
    <row r="31" spans="1:10">
      <c r="B31" s="42">
        <f>IF(B30&gt;=$D$7, " ", B30+1)</f>
        <v>1</v>
      </c>
      <c r="C31" s="61">
        <f t="shared" ref="C31:C94" si="0">IF(B31&lt;=$D$10,IF($G$1008&gt;3,IF($G$1001=1,IF(B31&lt;=$G$9+IF(OR($G$1008=2,$G$1008=3),$D$10,0),IF(ISERR(PPMT($G$11/12,B31,$F$1012,-$F$30)),"",PPMT($G$11/12,B31,$F$1012,-$F$30)),IF(ISERR(PPMT($G$12/12,B31,$F$1012,-D1025)),"",PPMT($G$12/12,B31,$F$1012,-D1025))),IF(B31&lt;=$D$7,$F$30/($F$1012),"")),0),IF($G$1001=1,IF($G$1008=1,C1026,IF(B31&lt;=$G$9+IF(OR($G$1008=2,$G$1008=3),$D$10,0),IF(ISERR(PPMT($G$11/12,B31-$D$7+$F$1012,$D$7-$D$7+$F$1012,-$F$30)),"",PPMT($G$11/12,B31-$D$7+$F$1012,$D$7-$D$7+$F$1012,-$F$30)),IF(ISERR(PPMT($G$12/12,B31-$D$7+$F$1012,$D$7-$D$7+$F$1012,-D1025)),"",PPMT($G$12/12,B31-$D$7+$F$1012-$G$9,$D$7-$D$7+$F$1012-$G$9,-D1025)))),IF(B31&lt;=$D$7,$F$30/($F$1012),"")))</f>
        <v>640.41349729781064</v>
      </c>
      <c r="D31" s="61">
        <f t="shared" ref="D31:D94" si="1">IF(B31&lt;=$D$7,IF(B31&lt;=$D$7-$F$1013,0,IF($G$1001=1,IF(B31&lt;=$G$9+$D$7-$F$1013,IF(OR($G$1008&gt;3,$D$10=0),IF(ISERR(IPMT($G$11/12,B31-$D$7+$F$1013,$D$7-$D$7+$F$1013,-$F$30)),"",IPMT($G$11/12,B31-$D$7+$F$1013,$D$7-$D$7+$F$1013,-$F$30)),F30*$G$11/12),IF(OR($G$1008&gt;3,$D$10=0),IF(ISERR(IPMT($G$12/12,B31-$D$7+$F$1013-$G$9,$D$7-$D$7+$F$1013-$G$9,-D1025)),"",IPMT($G$12/12,B31-$D$7+$F$1013-$G$9,$D$7-$D$7+$F$1013-$G$9,-D1025)),F30*$G$12/12)),IF(B31&lt;=$G$9+$D$7-$F$1013,F30*$G$11/12,F30*$G$12/12))),"")</f>
        <v>2283.7500000000005</v>
      </c>
      <c r="E31" s="61">
        <f>IF(ISERR(D31+C31),"",D31+C31)</f>
        <v>2924.1634972978109</v>
      </c>
      <c r="F31" s="61">
        <f>IF(ISERR(F30-C31),"",F30-C31)</f>
        <v>449359.58650270221</v>
      </c>
      <c r="G31" s="62">
        <f t="shared" ref="G31:G94" si="2">IF(B31&lt;=$D$7,IF(AND(MOD(B31,12)=1,B31&gt;1),$F$30*$E$23+F30*$E$22+$E$24,0)+IF(AND($G$1008&gt;2,B31&lt;=$D$10),0,$E$18*F30+$E$19*$F$30+$E$20),"")</f>
        <v>0</v>
      </c>
      <c r="H31" s="83">
        <f>IF(ISERR(E31+G31),"",E31+G31)</f>
        <v>2924.1634972978109</v>
      </c>
      <c r="I31" s="13"/>
    </row>
    <row r="32" spans="1:10">
      <c r="B32" s="42">
        <f t="shared" ref="B32:B95" si="3">IF(B31&gt;=$D$7, " ", B31+1)</f>
        <v>2</v>
      </c>
      <c r="C32" s="61">
        <f t="shared" si="0"/>
        <v>643.66359579659706</v>
      </c>
      <c r="D32" s="61">
        <f t="shared" si="1"/>
        <v>2280.499901501214</v>
      </c>
      <c r="E32" s="61">
        <f t="shared" ref="E32:E94" si="4">IF(ISERR(D32+C32),"",D32+C32)</f>
        <v>2924.1634972978109</v>
      </c>
      <c r="F32" s="61">
        <f t="shared" ref="F32:F94" si="5">IF(ISERR(F31-C32),"",F31-C32)</f>
        <v>448715.92290690559</v>
      </c>
      <c r="G32" s="62">
        <f t="shared" si="2"/>
        <v>0</v>
      </c>
      <c r="H32" s="83">
        <f t="shared" ref="H32:H95" si="6">IF(ISERR(E32+G32),"",E32+G32)</f>
        <v>2924.1634972978109</v>
      </c>
      <c r="I32" s="71"/>
    </row>
    <row r="33" spans="2:9">
      <c r="B33" s="42">
        <f t="shared" si="3"/>
        <v>3</v>
      </c>
      <c r="C33" s="61">
        <f t="shared" si="0"/>
        <v>646.93018854526474</v>
      </c>
      <c r="D33" s="61">
        <f t="shared" si="1"/>
        <v>2277.2333087525462</v>
      </c>
      <c r="E33" s="61">
        <f t="shared" si="4"/>
        <v>2924.1634972978109</v>
      </c>
      <c r="F33" s="61">
        <f t="shared" si="5"/>
        <v>448068.99271836033</v>
      </c>
      <c r="G33" s="62">
        <f t="shared" si="2"/>
        <v>0</v>
      </c>
      <c r="H33" s="83">
        <f t="shared" si="6"/>
        <v>2924.1634972978109</v>
      </c>
      <c r="I33" s="71"/>
    </row>
    <row r="34" spans="2:9">
      <c r="B34" s="42">
        <f t="shared" si="3"/>
        <v>4</v>
      </c>
      <c r="C34" s="61">
        <f t="shared" si="0"/>
        <v>650.21335925213202</v>
      </c>
      <c r="D34" s="61">
        <f t="shared" si="1"/>
        <v>2273.9501380456791</v>
      </c>
      <c r="E34" s="61">
        <f t="shared" si="4"/>
        <v>2924.1634972978109</v>
      </c>
      <c r="F34" s="61">
        <f t="shared" si="5"/>
        <v>447418.77935910819</v>
      </c>
      <c r="G34" s="62">
        <f t="shared" si="2"/>
        <v>0</v>
      </c>
      <c r="H34" s="83">
        <f t="shared" si="6"/>
        <v>2924.1634972978109</v>
      </c>
      <c r="I34" s="71"/>
    </row>
    <row r="35" spans="2:9">
      <c r="B35" s="42">
        <f t="shared" si="3"/>
        <v>5</v>
      </c>
      <c r="C35" s="61">
        <f t="shared" si="0"/>
        <v>653.51319205033644</v>
      </c>
      <c r="D35" s="61">
        <f t="shared" si="1"/>
        <v>2270.6503052474741</v>
      </c>
      <c r="E35" s="61">
        <f t="shared" si="4"/>
        <v>2924.1634972978104</v>
      </c>
      <c r="F35" s="61">
        <f t="shared" si="5"/>
        <v>446765.26616705785</v>
      </c>
      <c r="G35" s="62">
        <f t="shared" si="2"/>
        <v>0</v>
      </c>
      <c r="H35" s="83">
        <f t="shared" si="6"/>
        <v>2924.1634972978104</v>
      </c>
      <c r="I35" s="71"/>
    </row>
    <row r="36" spans="2:9">
      <c r="B36" s="42">
        <f t="shared" si="3"/>
        <v>6</v>
      </c>
      <c r="C36" s="61">
        <f t="shared" si="0"/>
        <v>656.82977149999192</v>
      </c>
      <c r="D36" s="61">
        <f t="shared" si="1"/>
        <v>2267.3337257978187</v>
      </c>
      <c r="E36" s="61">
        <f t="shared" si="4"/>
        <v>2924.1634972978109</v>
      </c>
      <c r="F36" s="61">
        <f t="shared" si="5"/>
        <v>446108.43639555789</v>
      </c>
      <c r="G36" s="62">
        <f t="shared" si="2"/>
        <v>0</v>
      </c>
      <c r="H36" s="83">
        <f t="shared" si="6"/>
        <v>2924.1634972978109</v>
      </c>
      <c r="I36" s="71"/>
    </row>
    <row r="37" spans="2:9">
      <c r="B37" s="42">
        <f t="shared" si="3"/>
        <v>7</v>
      </c>
      <c r="C37" s="61">
        <f t="shared" si="0"/>
        <v>660.1631825903545</v>
      </c>
      <c r="D37" s="61">
        <f t="shared" si="1"/>
        <v>2264.0003147074567</v>
      </c>
      <c r="E37" s="61">
        <f t="shared" si="4"/>
        <v>2924.1634972978113</v>
      </c>
      <c r="F37" s="61">
        <f t="shared" si="5"/>
        <v>445448.27321296756</v>
      </c>
      <c r="G37" s="62">
        <f t="shared" si="2"/>
        <v>0</v>
      </c>
      <c r="H37" s="83">
        <f t="shared" si="6"/>
        <v>2924.1634972978113</v>
      </c>
      <c r="I37" s="71"/>
    </row>
    <row r="38" spans="2:9">
      <c r="B38" s="42">
        <f t="shared" si="3"/>
        <v>8</v>
      </c>
      <c r="C38" s="61">
        <f t="shared" si="0"/>
        <v>663.51351074200045</v>
      </c>
      <c r="D38" s="61">
        <f t="shared" si="1"/>
        <v>2260.6499865558108</v>
      </c>
      <c r="E38" s="61">
        <f t="shared" si="4"/>
        <v>2924.1634972978113</v>
      </c>
      <c r="F38" s="61">
        <f t="shared" si="5"/>
        <v>444784.75970222556</v>
      </c>
      <c r="G38" s="62">
        <f t="shared" si="2"/>
        <v>0</v>
      </c>
      <c r="H38" s="83">
        <f t="shared" si="6"/>
        <v>2924.1634972978113</v>
      </c>
      <c r="I38" s="71"/>
    </row>
    <row r="39" spans="2:9">
      <c r="B39" s="42">
        <f t="shared" si="3"/>
        <v>9</v>
      </c>
      <c r="C39" s="61">
        <f t="shared" si="0"/>
        <v>666.88084180901615</v>
      </c>
      <c r="D39" s="61">
        <f t="shared" si="1"/>
        <v>2257.2826554887947</v>
      </c>
      <c r="E39" s="61">
        <f t="shared" si="4"/>
        <v>2924.1634972978109</v>
      </c>
      <c r="F39" s="61">
        <f t="shared" si="5"/>
        <v>444117.87886041653</v>
      </c>
      <c r="G39" s="62">
        <f t="shared" si="2"/>
        <v>0</v>
      </c>
      <c r="H39" s="83">
        <f t="shared" si="6"/>
        <v>2924.1634972978109</v>
      </c>
      <c r="I39" s="71"/>
    </row>
    <row r="40" spans="2:9">
      <c r="B40" s="42">
        <f t="shared" si="3"/>
        <v>10</v>
      </c>
      <c r="C40" s="61">
        <f t="shared" si="0"/>
        <v>670.26526208119697</v>
      </c>
      <c r="D40" s="61">
        <f t="shared" si="1"/>
        <v>2253.898235216614</v>
      </c>
      <c r="E40" s="61">
        <f t="shared" si="4"/>
        <v>2924.1634972978109</v>
      </c>
      <c r="F40" s="61">
        <f t="shared" si="5"/>
        <v>443447.61359833536</v>
      </c>
      <c r="G40" s="62">
        <f t="shared" si="2"/>
        <v>0</v>
      </c>
      <c r="H40" s="83">
        <f t="shared" si="6"/>
        <v>2924.1634972978109</v>
      </c>
      <c r="I40" s="71"/>
    </row>
    <row r="41" spans="2:9">
      <c r="B41" s="42">
        <f t="shared" si="3"/>
        <v>11</v>
      </c>
      <c r="C41" s="61">
        <f t="shared" si="0"/>
        <v>673.66685828625907</v>
      </c>
      <c r="D41" s="61">
        <f t="shared" si="1"/>
        <v>2250.4966390115519</v>
      </c>
      <c r="E41" s="61">
        <f t="shared" si="4"/>
        <v>2924.1634972978109</v>
      </c>
      <c r="F41" s="61">
        <f t="shared" si="5"/>
        <v>442773.94674004911</v>
      </c>
      <c r="G41" s="62">
        <f t="shared" si="2"/>
        <v>0</v>
      </c>
      <c r="H41" s="83">
        <f t="shared" si="6"/>
        <v>2924.1634972978109</v>
      </c>
      <c r="I41" s="71"/>
    </row>
    <row r="42" spans="2:9">
      <c r="B42" s="42">
        <f t="shared" si="3"/>
        <v>12</v>
      </c>
      <c r="C42" s="61">
        <f t="shared" si="0"/>
        <v>677.08571759206177</v>
      </c>
      <c r="D42" s="61">
        <f t="shared" si="1"/>
        <v>2247.077779705749</v>
      </c>
      <c r="E42" s="61">
        <f t="shared" si="4"/>
        <v>2924.1634972978109</v>
      </c>
      <c r="F42" s="61">
        <f t="shared" si="5"/>
        <v>442096.86102245707</v>
      </c>
      <c r="G42" s="62">
        <f t="shared" si="2"/>
        <v>0</v>
      </c>
      <c r="H42" s="83">
        <f t="shared" si="6"/>
        <v>2924.1634972978109</v>
      </c>
      <c r="I42" s="71"/>
    </row>
    <row r="43" spans="2:9">
      <c r="B43" s="42">
        <f t="shared" si="3"/>
        <v>13</v>
      </c>
      <c r="C43" s="61">
        <f t="shared" si="0"/>
        <v>680.52192760884157</v>
      </c>
      <c r="D43" s="61">
        <f t="shared" si="1"/>
        <v>2243.6415696889694</v>
      </c>
      <c r="E43" s="61">
        <f t="shared" si="4"/>
        <v>2924.1634972978109</v>
      </c>
      <c r="F43" s="61">
        <f t="shared" si="5"/>
        <v>441416.33909484826</v>
      </c>
      <c r="G43" s="62">
        <f t="shared" si="2"/>
        <v>0</v>
      </c>
      <c r="H43" s="83">
        <f t="shared" si="6"/>
        <v>2924.1634972978109</v>
      </c>
      <c r="I43" s="71"/>
    </row>
    <row r="44" spans="2:9">
      <c r="B44" s="42">
        <f t="shared" si="3"/>
        <v>14</v>
      </c>
      <c r="C44" s="61">
        <f t="shared" si="0"/>
        <v>683.97557639145623</v>
      </c>
      <c r="D44" s="61">
        <f t="shared" si="1"/>
        <v>2240.187920906355</v>
      </c>
      <c r="E44" s="61">
        <f t="shared" si="4"/>
        <v>2924.1634972978113</v>
      </c>
      <c r="F44" s="61">
        <f t="shared" si="5"/>
        <v>440732.36351845681</v>
      </c>
      <c r="G44" s="62">
        <f t="shared" si="2"/>
        <v>0</v>
      </c>
      <c r="H44" s="83">
        <f t="shared" si="6"/>
        <v>2924.1634972978113</v>
      </c>
      <c r="I44" s="71"/>
    </row>
    <row r="45" spans="2:9">
      <c r="B45" s="42">
        <f t="shared" si="3"/>
        <v>15</v>
      </c>
      <c r="C45" s="61">
        <f t="shared" si="0"/>
        <v>687.44675244164296</v>
      </c>
      <c r="D45" s="61">
        <f t="shared" si="1"/>
        <v>2236.7167448561681</v>
      </c>
      <c r="E45" s="61">
        <f t="shared" si="4"/>
        <v>2924.1634972978109</v>
      </c>
      <c r="F45" s="61">
        <f t="shared" si="5"/>
        <v>440044.91676601517</v>
      </c>
      <c r="G45" s="62">
        <f t="shared" si="2"/>
        <v>0</v>
      </c>
      <c r="H45" s="83">
        <f t="shared" si="6"/>
        <v>2924.1634972978109</v>
      </c>
      <c r="I45" s="71"/>
    </row>
    <row r="46" spans="2:9">
      <c r="B46" s="42">
        <f t="shared" si="3"/>
        <v>16</v>
      </c>
      <c r="C46" s="61">
        <f t="shared" si="0"/>
        <v>690.93554471028438</v>
      </c>
      <c r="D46" s="61">
        <f t="shared" si="1"/>
        <v>2233.2279525875265</v>
      </c>
      <c r="E46" s="61">
        <f t="shared" si="4"/>
        <v>2924.1634972978109</v>
      </c>
      <c r="F46" s="61">
        <f t="shared" si="5"/>
        <v>439353.98122130492</v>
      </c>
      <c r="G46" s="62">
        <f t="shared" si="2"/>
        <v>0</v>
      </c>
      <c r="H46" s="83">
        <f t="shared" si="6"/>
        <v>2924.1634972978109</v>
      </c>
      <c r="I46" s="71"/>
    </row>
    <row r="47" spans="2:9">
      <c r="B47" s="42">
        <f t="shared" si="3"/>
        <v>17</v>
      </c>
      <c r="C47" s="61">
        <f t="shared" si="0"/>
        <v>694.44204259968899</v>
      </c>
      <c r="D47" s="61">
        <f t="shared" si="1"/>
        <v>2229.7214546981222</v>
      </c>
      <c r="E47" s="61">
        <f t="shared" si="4"/>
        <v>2924.1634972978113</v>
      </c>
      <c r="F47" s="61">
        <f t="shared" si="5"/>
        <v>438659.53917870525</v>
      </c>
      <c r="G47" s="62">
        <f t="shared" si="2"/>
        <v>0</v>
      </c>
      <c r="H47" s="83">
        <f t="shared" si="6"/>
        <v>2924.1634972978113</v>
      </c>
      <c r="I47" s="71"/>
    </row>
    <row r="48" spans="2:9">
      <c r="B48" s="42">
        <f t="shared" si="3"/>
        <v>18</v>
      </c>
      <c r="C48" s="61">
        <f t="shared" si="0"/>
        <v>697.96633596588242</v>
      </c>
      <c r="D48" s="61">
        <f t="shared" si="1"/>
        <v>2226.1971613319283</v>
      </c>
      <c r="E48" s="61">
        <f t="shared" si="4"/>
        <v>2924.1634972978109</v>
      </c>
      <c r="F48" s="61">
        <f t="shared" si="5"/>
        <v>437961.57284273935</v>
      </c>
      <c r="G48" s="62">
        <f t="shared" si="2"/>
        <v>0</v>
      </c>
      <c r="H48" s="83">
        <f t="shared" si="6"/>
        <v>2924.1634972978109</v>
      </c>
      <c r="I48" s="71"/>
    </row>
    <row r="49" spans="2:25">
      <c r="B49" s="42">
        <f t="shared" si="3"/>
        <v>19</v>
      </c>
      <c r="C49" s="61">
        <f t="shared" si="0"/>
        <v>701.50851512090924</v>
      </c>
      <c r="D49" s="61">
        <f t="shared" si="1"/>
        <v>2222.6549821769017</v>
      </c>
      <c r="E49" s="61">
        <f t="shared" si="4"/>
        <v>2924.1634972978109</v>
      </c>
      <c r="F49" s="61">
        <f t="shared" si="5"/>
        <v>437260.06432761846</v>
      </c>
      <c r="G49" s="62">
        <f t="shared" si="2"/>
        <v>0</v>
      </c>
      <c r="H49" s="83">
        <f t="shared" si="6"/>
        <v>2924.1634972978109</v>
      </c>
      <c r="I49" s="71"/>
    </row>
    <row r="50" spans="2:25">
      <c r="B50" s="42">
        <f t="shared" si="3"/>
        <v>20</v>
      </c>
      <c r="C50" s="61">
        <f t="shared" si="0"/>
        <v>705.06867083514783</v>
      </c>
      <c r="D50" s="61">
        <f t="shared" si="1"/>
        <v>2219.0948264626631</v>
      </c>
      <c r="E50" s="61">
        <f t="shared" si="4"/>
        <v>2924.1634972978109</v>
      </c>
      <c r="F50" s="61">
        <f t="shared" si="5"/>
        <v>436554.99565678329</v>
      </c>
      <c r="G50" s="62">
        <f t="shared" si="2"/>
        <v>0</v>
      </c>
      <c r="H50" s="83">
        <f t="shared" si="6"/>
        <v>2924.1634972978109</v>
      </c>
      <c r="I50" s="71"/>
    </row>
    <row r="51" spans="2:25">
      <c r="B51" s="42">
        <f t="shared" si="3"/>
        <v>21</v>
      </c>
      <c r="C51" s="61">
        <f t="shared" si="0"/>
        <v>708.64689433963633</v>
      </c>
      <c r="D51" s="61">
        <f t="shared" si="1"/>
        <v>2215.5166029581746</v>
      </c>
      <c r="E51" s="61">
        <f t="shared" si="4"/>
        <v>2924.1634972978109</v>
      </c>
      <c r="F51" s="61">
        <f t="shared" si="5"/>
        <v>435846.34876244364</v>
      </c>
      <c r="G51" s="62">
        <f t="shared" si="2"/>
        <v>0</v>
      </c>
      <c r="H51" s="83">
        <f t="shared" si="6"/>
        <v>2924.1634972978109</v>
      </c>
      <c r="I51" s="71"/>
    </row>
    <row r="52" spans="2:25">
      <c r="B52" s="42">
        <f t="shared" si="3"/>
        <v>22</v>
      </c>
      <c r="C52" s="61">
        <f t="shared" si="0"/>
        <v>712.24327732840982</v>
      </c>
      <c r="D52" s="61">
        <f t="shared" si="1"/>
        <v>2211.9202199694014</v>
      </c>
      <c r="E52" s="61">
        <f t="shared" si="4"/>
        <v>2924.1634972978113</v>
      </c>
      <c r="F52" s="61">
        <f t="shared" si="5"/>
        <v>435134.1054851152</v>
      </c>
      <c r="G52" s="62">
        <f t="shared" si="2"/>
        <v>0</v>
      </c>
      <c r="H52" s="83">
        <f t="shared" si="6"/>
        <v>2924.1634972978113</v>
      </c>
      <c r="I52" s="71"/>
    </row>
    <row r="53" spans="2:25">
      <c r="B53" s="42">
        <f t="shared" si="3"/>
        <v>23</v>
      </c>
      <c r="C53" s="61">
        <f t="shared" si="0"/>
        <v>715.85791196085154</v>
      </c>
      <c r="D53" s="61">
        <f t="shared" si="1"/>
        <v>2208.3055853369592</v>
      </c>
      <c r="E53" s="61">
        <f t="shared" si="4"/>
        <v>2924.1634972978109</v>
      </c>
      <c r="F53" s="61">
        <f t="shared" si="5"/>
        <v>434418.24757315434</v>
      </c>
      <c r="G53" s="62">
        <f t="shared" si="2"/>
        <v>0</v>
      </c>
      <c r="H53" s="83">
        <f t="shared" si="6"/>
        <v>2924.1634972978109</v>
      </c>
      <c r="I53" s="71"/>
    </row>
    <row r="54" spans="2:25">
      <c r="B54" s="42">
        <f t="shared" si="3"/>
        <v>24</v>
      </c>
      <c r="C54" s="61">
        <f t="shared" si="0"/>
        <v>719.49089086405309</v>
      </c>
      <c r="D54" s="61">
        <f t="shared" si="1"/>
        <v>2204.6726064337581</v>
      </c>
      <c r="E54" s="61">
        <f t="shared" si="4"/>
        <v>2924.1634972978113</v>
      </c>
      <c r="F54" s="61">
        <f t="shared" si="5"/>
        <v>433698.75668229029</v>
      </c>
      <c r="G54" s="62">
        <f t="shared" si="2"/>
        <v>0</v>
      </c>
      <c r="H54" s="83">
        <f t="shared" si="6"/>
        <v>2924.1634972978113</v>
      </c>
      <c r="I54" s="71"/>
    </row>
    <row r="55" spans="2:25">
      <c r="B55" s="42">
        <f t="shared" si="3"/>
        <v>25</v>
      </c>
      <c r="C55" s="61">
        <f t="shared" si="0"/>
        <v>723.14230713518816</v>
      </c>
      <c r="D55" s="61">
        <f t="shared" si="1"/>
        <v>2201.021190162623</v>
      </c>
      <c r="E55" s="61">
        <f t="shared" si="4"/>
        <v>2924.1634972978113</v>
      </c>
      <c r="F55" s="61">
        <f t="shared" si="5"/>
        <v>432975.61437515513</v>
      </c>
      <c r="G55" s="62">
        <f t="shared" si="2"/>
        <v>0</v>
      </c>
      <c r="H55" s="83">
        <f t="shared" si="6"/>
        <v>2924.1634972978113</v>
      </c>
      <c r="I55" s="71"/>
    </row>
    <row r="56" spans="2:25">
      <c r="B56" s="42">
        <f t="shared" si="3"/>
        <v>26</v>
      </c>
      <c r="C56" s="61">
        <f t="shared" si="0"/>
        <v>726.81225434389921</v>
      </c>
      <c r="D56" s="61">
        <f t="shared" si="1"/>
        <v>2197.3512429539119</v>
      </c>
      <c r="E56" s="61">
        <f t="shared" si="4"/>
        <v>2924.1634972978109</v>
      </c>
      <c r="F56" s="61">
        <f t="shared" si="5"/>
        <v>432248.80212081125</v>
      </c>
      <c r="G56" s="62">
        <f t="shared" si="2"/>
        <v>0</v>
      </c>
      <c r="H56" s="83">
        <f t="shared" si="6"/>
        <v>2924.1634972978109</v>
      </c>
      <c r="I56" s="71"/>
    </row>
    <row r="57" spans="2:25">
      <c r="B57" s="42">
        <f t="shared" si="3"/>
        <v>27</v>
      </c>
      <c r="C57" s="61">
        <f t="shared" si="0"/>
        <v>730.5008265346944</v>
      </c>
      <c r="D57" s="61">
        <f t="shared" si="1"/>
        <v>2193.6626707631162</v>
      </c>
      <c r="E57" s="61">
        <f t="shared" si="4"/>
        <v>2924.1634972978109</v>
      </c>
      <c r="F57" s="61">
        <f t="shared" si="5"/>
        <v>431518.30129427655</v>
      </c>
      <c r="G57" s="62">
        <f t="shared" si="2"/>
        <v>0</v>
      </c>
      <c r="H57" s="83">
        <f t="shared" si="6"/>
        <v>2924.1634972978109</v>
      </c>
      <c r="I57" s="71"/>
    </row>
    <row r="58" spans="2:25">
      <c r="B58" s="42">
        <f t="shared" si="3"/>
        <v>28</v>
      </c>
      <c r="C58" s="61">
        <f t="shared" si="0"/>
        <v>734.20811822935798</v>
      </c>
      <c r="D58" s="61">
        <f t="shared" si="1"/>
        <v>2189.9553790684531</v>
      </c>
      <c r="E58" s="61">
        <f t="shared" si="4"/>
        <v>2924.1634972978109</v>
      </c>
      <c r="F58" s="61">
        <f t="shared" si="5"/>
        <v>430784.0931760472</v>
      </c>
      <c r="G58" s="62">
        <f t="shared" si="2"/>
        <v>0</v>
      </c>
      <c r="H58" s="83">
        <f t="shared" si="6"/>
        <v>2924.1634972978109</v>
      </c>
      <c r="I58" s="71"/>
    </row>
    <row r="59" spans="2:25">
      <c r="B59" s="42">
        <f t="shared" si="3"/>
        <v>29</v>
      </c>
      <c r="C59" s="61">
        <f t="shared" si="0"/>
        <v>737.93422442937197</v>
      </c>
      <c r="D59" s="61">
        <f t="shared" si="1"/>
        <v>2186.2292728684388</v>
      </c>
      <c r="E59" s="61">
        <f t="shared" si="4"/>
        <v>2924.1634972978109</v>
      </c>
      <c r="F59" s="61">
        <f t="shared" si="5"/>
        <v>430046.15895161784</v>
      </c>
      <c r="G59" s="62">
        <f t="shared" si="2"/>
        <v>0</v>
      </c>
      <c r="H59" s="83">
        <f t="shared" si="6"/>
        <v>2924.1634972978109</v>
      </c>
      <c r="I59" s="71"/>
    </row>
    <row r="60" spans="2:25">
      <c r="B60" s="42">
        <f t="shared" si="3"/>
        <v>30</v>
      </c>
      <c r="C60" s="61">
        <f t="shared" si="0"/>
        <v>741.67924061835106</v>
      </c>
      <c r="D60" s="61">
        <f t="shared" si="1"/>
        <v>2182.48425667946</v>
      </c>
      <c r="E60" s="61">
        <f t="shared" si="4"/>
        <v>2924.1634972978109</v>
      </c>
      <c r="F60" s="61">
        <f t="shared" si="5"/>
        <v>429304.47971099947</v>
      </c>
      <c r="G60" s="62">
        <f t="shared" si="2"/>
        <v>0</v>
      </c>
      <c r="H60" s="83">
        <f t="shared" si="6"/>
        <v>2924.1634972978109</v>
      </c>
      <c r="I60" s="71"/>
    </row>
    <row r="61" spans="2:25">
      <c r="B61" s="42">
        <f t="shared" si="3"/>
        <v>31</v>
      </c>
      <c r="C61" s="61">
        <f t="shared" si="0"/>
        <v>745.44326276448908</v>
      </c>
      <c r="D61" s="61">
        <f t="shared" si="1"/>
        <v>2178.7202345333221</v>
      </c>
      <c r="E61" s="61">
        <f t="shared" si="4"/>
        <v>2924.1634972978113</v>
      </c>
      <c r="F61" s="61">
        <f t="shared" si="5"/>
        <v>428559.03644823498</v>
      </c>
      <c r="G61" s="62">
        <f t="shared" si="2"/>
        <v>0</v>
      </c>
      <c r="H61" s="83">
        <f t="shared" si="6"/>
        <v>2924.1634972978113</v>
      </c>
      <c r="I61" s="71"/>
    </row>
    <row r="62" spans="2:25" s="19" customFormat="1">
      <c r="B62" s="42">
        <f t="shared" si="3"/>
        <v>32</v>
      </c>
      <c r="C62" s="61">
        <f t="shared" si="0"/>
        <v>749.22638732301891</v>
      </c>
      <c r="D62" s="61">
        <f t="shared" si="1"/>
        <v>2174.9371099747918</v>
      </c>
      <c r="E62" s="61">
        <f t="shared" si="4"/>
        <v>2924.1634972978109</v>
      </c>
      <c r="F62" s="61">
        <f t="shared" si="5"/>
        <v>427809.81006091199</v>
      </c>
      <c r="G62" s="62">
        <f t="shared" si="2"/>
        <v>0</v>
      </c>
      <c r="H62" s="83">
        <f t="shared" si="6"/>
        <v>2924.1634972978109</v>
      </c>
      <c r="I62" s="71"/>
      <c r="R62" s="17"/>
      <c r="S62" s="17"/>
      <c r="T62" s="65"/>
      <c r="U62" s="17"/>
      <c r="V62" s="17"/>
      <c r="W62" s="18"/>
      <c r="X62" s="18"/>
      <c r="Y62" s="18"/>
    </row>
    <row r="63" spans="2:25">
      <c r="B63" s="42">
        <f t="shared" si="3"/>
        <v>33</v>
      </c>
      <c r="C63" s="61">
        <f t="shared" si="0"/>
        <v>753.02871123868317</v>
      </c>
      <c r="D63" s="61">
        <f t="shared" si="1"/>
        <v>2171.1347860591281</v>
      </c>
      <c r="E63" s="61">
        <f t="shared" si="4"/>
        <v>2924.1634972978113</v>
      </c>
      <c r="F63" s="61">
        <f t="shared" si="5"/>
        <v>427056.78134967329</v>
      </c>
      <c r="G63" s="62">
        <f t="shared" si="2"/>
        <v>0</v>
      </c>
      <c r="H63" s="83">
        <f t="shared" si="6"/>
        <v>2924.1634972978113</v>
      </c>
      <c r="I63" s="71"/>
    </row>
    <row r="64" spans="2:25">
      <c r="B64" s="42">
        <f t="shared" si="3"/>
        <v>34</v>
      </c>
      <c r="C64" s="61">
        <f t="shared" si="0"/>
        <v>756.85033194821938</v>
      </c>
      <c r="D64" s="61">
        <f t="shared" si="1"/>
        <v>2167.3131653495916</v>
      </c>
      <c r="E64" s="61">
        <f t="shared" si="4"/>
        <v>2924.1634972978109</v>
      </c>
      <c r="F64" s="61">
        <f t="shared" si="5"/>
        <v>426299.93101772509</v>
      </c>
      <c r="G64" s="62">
        <f t="shared" si="2"/>
        <v>0</v>
      </c>
      <c r="H64" s="83">
        <f t="shared" si="6"/>
        <v>2924.1634972978109</v>
      </c>
      <c r="I64" s="71"/>
    </row>
    <row r="65" spans="2:9">
      <c r="B65" s="42">
        <f t="shared" si="3"/>
        <v>35</v>
      </c>
      <c r="C65" s="61">
        <f t="shared" si="0"/>
        <v>760.69134738285663</v>
      </c>
      <c r="D65" s="61">
        <f t="shared" si="1"/>
        <v>2163.4721499149541</v>
      </c>
      <c r="E65" s="61">
        <f t="shared" si="4"/>
        <v>2924.1634972978109</v>
      </c>
      <c r="F65" s="61">
        <f t="shared" si="5"/>
        <v>425539.23967034224</v>
      </c>
      <c r="G65" s="62">
        <f t="shared" si="2"/>
        <v>0</v>
      </c>
      <c r="H65" s="83">
        <f t="shared" si="6"/>
        <v>2924.1634972978109</v>
      </c>
      <c r="I65" s="71"/>
    </row>
    <row r="66" spans="2:9">
      <c r="B66" s="42">
        <f t="shared" si="3"/>
        <v>36</v>
      </c>
      <c r="C66" s="61">
        <f t="shared" si="0"/>
        <v>764.5518559708247</v>
      </c>
      <c r="D66" s="61">
        <f t="shared" si="1"/>
        <v>2159.611641326986</v>
      </c>
      <c r="E66" s="61">
        <f t="shared" si="4"/>
        <v>2924.1634972978109</v>
      </c>
      <c r="F66" s="61">
        <f t="shared" si="5"/>
        <v>424774.68781437143</v>
      </c>
      <c r="G66" s="62">
        <f t="shared" si="2"/>
        <v>0</v>
      </c>
      <c r="H66" s="83">
        <f t="shared" si="6"/>
        <v>2924.1634972978109</v>
      </c>
      <c r="I66" s="71"/>
    </row>
    <row r="67" spans="2:9">
      <c r="B67" s="42">
        <f t="shared" si="3"/>
        <v>37</v>
      </c>
      <c r="C67" s="61">
        <f t="shared" si="0"/>
        <v>768.4319566398766</v>
      </c>
      <c r="D67" s="61">
        <f t="shared" si="1"/>
        <v>2155.7315406579341</v>
      </c>
      <c r="E67" s="61">
        <f t="shared" si="4"/>
        <v>2924.1634972978109</v>
      </c>
      <c r="F67" s="61">
        <f t="shared" si="5"/>
        <v>424006.25585773156</v>
      </c>
      <c r="G67" s="62">
        <f t="shared" si="2"/>
        <v>0</v>
      </c>
      <c r="H67" s="83">
        <f t="shared" si="6"/>
        <v>2924.1634972978109</v>
      </c>
      <c r="I67" s="71"/>
    </row>
    <row r="68" spans="2:9">
      <c r="B68" s="42">
        <f t="shared" si="3"/>
        <v>38</v>
      </c>
      <c r="C68" s="61">
        <f t="shared" si="0"/>
        <v>772.33174881982404</v>
      </c>
      <c r="D68" s="61">
        <f t="shared" si="1"/>
        <v>2151.8317484779868</v>
      </c>
      <c r="E68" s="61">
        <f t="shared" si="4"/>
        <v>2924.1634972978109</v>
      </c>
      <c r="F68" s="61">
        <f t="shared" si="5"/>
        <v>423233.92410891171</v>
      </c>
      <c r="G68" s="62">
        <f t="shared" si="2"/>
        <v>0</v>
      </c>
      <c r="H68" s="83">
        <f t="shared" si="6"/>
        <v>2924.1634972978109</v>
      </c>
      <c r="I68" s="71"/>
    </row>
    <row r="69" spans="2:9">
      <c r="B69" s="42">
        <f t="shared" si="3"/>
        <v>39</v>
      </c>
      <c r="C69" s="61">
        <f t="shared" si="0"/>
        <v>776.2513324450847</v>
      </c>
      <c r="D69" s="61">
        <f t="shared" si="1"/>
        <v>2147.9121648527262</v>
      </c>
      <c r="E69" s="61">
        <f t="shared" si="4"/>
        <v>2924.1634972978109</v>
      </c>
      <c r="F69" s="61">
        <f t="shared" si="5"/>
        <v>422457.67277646664</v>
      </c>
      <c r="G69" s="62">
        <f t="shared" si="2"/>
        <v>0</v>
      </c>
      <c r="H69" s="83">
        <f t="shared" si="6"/>
        <v>2924.1634972978109</v>
      </c>
      <c r="I69" s="71"/>
    </row>
    <row r="70" spans="2:9">
      <c r="B70" s="42">
        <f t="shared" si="3"/>
        <v>40</v>
      </c>
      <c r="C70" s="61">
        <f t="shared" si="0"/>
        <v>780.19080795724358</v>
      </c>
      <c r="D70" s="61">
        <f t="shared" si="1"/>
        <v>2143.9726893405673</v>
      </c>
      <c r="E70" s="61">
        <f t="shared" si="4"/>
        <v>2924.1634972978109</v>
      </c>
      <c r="F70" s="61">
        <f t="shared" si="5"/>
        <v>421677.48196850938</v>
      </c>
      <c r="G70" s="62">
        <f t="shared" si="2"/>
        <v>0</v>
      </c>
      <c r="H70" s="83">
        <f t="shared" si="6"/>
        <v>2924.1634972978109</v>
      </c>
      <c r="I70" s="71"/>
    </row>
    <row r="71" spans="2:9">
      <c r="B71" s="42">
        <f t="shared" si="3"/>
        <v>41</v>
      </c>
      <c r="C71" s="61">
        <f t="shared" si="0"/>
        <v>784.15027630762654</v>
      </c>
      <c r="D71" s="61">
        <f t="shared" si="1"/>
        <v>2140.0132209901844</v>
      </c>
      <c r="E71" s="61">
        <f t="shared" si="4"/>
        <v>2924.1634972978109</v>
      </c>
      <c r="F71" s="61">
        <f t="shared" si="5"/>
        <v>420893.33169220178</v>
      </c>
      <c r="G71" s="62">
        <f t="shared" si="2"/>
        <v>0</v>
      </c>
      <c r="H71" s="83">
        <f t="shared" si="6"/>
        <v>2924.1634972978109</v>
      </c>
      <c r="I71" s="71"/>
    </row>
    <row r="72" spans="2:9">
      <c r="B72" s="42">
        <f t="shared" si="3"/>
        <v>42</v>
      </c>
      <c r="C72" s="61">
        <f t="shared" si="0"/>
        <v>788.12983895988771</v>
      </c>
      <c r="D72" s="61">
        <f t="shared" si="1"/>
        <v>2136.033658337923</v>
      </c>
      <c r="E72" s="61">
        <f t="shared" si="4"/>
        <v>2924.1634972978109</v>
      </c>
      <c r="F72" s="61">
        <f t="shared" si="5"/>
        <v>420105.20185324189</v>
      </c>
      <c r="G72" s="62">
        <f t="shared" si="2"/>
        <v>0</v>
      </c>
      <c r="H72" s="83">
        <f t="shared" si="6"/>
        <v>2924.1634972978109</v>
      </c>
      <c r="I72" s="71"/>
    </row>
    <row r="73" spans="2:9">
      <c r="B73" s="42">
        <f t="shared" si="3"/>
        <v>43</v>
      </c>
      <c r="C73" s="61">
        <f t="shared" si="0"/>
        <v>792.12959789260924</v>
      </c>
      <c r="D73" s="61">
        <f t="shared" si="1"/>
        <v>2132.0338994052017</v>
      </c>
      <c r="E73" s="61">
        <f t="shared" si="4"/>
        <v>2924.1634972978109</v>
      </c>
      <c r="F73" s="61">
        <f t="shared" si="5"/>
        <v>419313.07225534925</v>
      </c>
      <c r="G73" s="62">
        <f t="shared" si="2"/>
        <v>0</v>
      </c>
      <c r="H73" s="83">
        <f t="shared" si="6"/>
        <v>2924.1634972978109</v>
      </c>
      <c r="I73" s="71"/>
    </row>
    <row r="74" spans="2:9">
      <c r="B74" s="42">
        <f t="shared" si="3"/>
        <v>44</v>
      </c>
      <c r="C74" s="61">
        <f t="shared" si="0"/>
        <v>796.14965560191422</v>
      </c>
      <c r="D74" s="61">
        <f t="shared" si="1"/>
        <v>2128.0138416958966</v>
      </c>
      <c r="E74" s="61">
        <f t="shared" si="4"/>
        <v>2924.1634972978109</v>
      </c>
      <c r="F74" s="61">
        <f t="shared" si="5"/>
        <v>418516.92259974731</v>
      </c>
      <c r="G74" s="62">
        <f t="shared" si="2"/>
        <v>0</v>
      </c>
      <c r="H74" s="83">
        <f t="shared" si="6"/>
        <v>2924.1634972978109</v>
      </c>
      <c r="I74" s="71"/>
    </row>
    <row r="75" spans="2:9">
      <c r="B75" s="42">
        <f t="shared" si="3"/>
        <v>45</v>
      </c>
      <c r="C75" s="61">
        <f t="shared" si="0"/>
        <v>800.19011510409393</v>
      </c>
      <c r="D75" s="61">
        <f t="shared" si="1"/>
        <v>2123.973382193717</v>
      </c>
      <c r="E75" s="61">
        <f t="shared" si="4"/>
        <v>2924.1634972978109</v>
      </c>
      <c r="F75" s="61">
        <f t="shared" si="5"/>
        <v>417716.73248464323</v>
      </c>
      <c r="G75" s="62">
        <f t="shared" si="2"/>
        <v>0</v>
      </c>
      <c r="H75" s="83">
        <f t="shared" si="6"/>
        <v>2924.1634972978109</v>
      </c>
      <c r="I75" s="71"/>
    </row>
    <row r="76" spans="2:9">
      <c r="B76" s="42">
        <f t="shared" si="3"/>
        <v>46</v>
      </c>
      <c r="C76" s="61">
        <f t="shared" si="0"/>
        <v>804.25107993824724</v>
      </c>
      <c r="D76" s="61">
        <f t="shared" si="1"/>
        <v>2119.9124173595637</v>
      </c>
      <c r="E76" s="61">
        <f t="shared" si="4"/>
        <v>2924.1634972978109</v>
      </c>
      <c r="F76" s="61">
        <f t="shared" si="5"/>
        <v>416912.48140470497</v>
      </c>
      <c r="G76" s="62">
        <f t="shared" si="2"/>
        <v>0</v>
      </c>
      <c r="H76" s="83">
        <f t="shared" si="6"/>
        <v>2924.1634972978109</v>
      </c>
      <c r="I76" s="71"/>
    </row>
    <row r="77" spans="2:9">
      <c r="B77" s="42">
        <f t="shared" si="3"/>
        <v>47</v>
      </c>
      <c r="C77" s="61">
        <f t="shared" si="0"/>
        <v>808.33265416893357</v>
      </c>
      <c r="D77" s="61">
        <f t="shared" si="1"/>
        <v>2115.8308431288774</v>
      </c>
      <c r="E77" s="61">
        <f t="shared" si="4"/>
        <v>2924.1634972978109</v>
      </c>
      <c r="F77" s="61">
        <f t="shared" si="5"/>
        <v>416104.14875053603</v>
      </c>
      <c r="G77" s="62">
        <f t="shared" si="2"/>
        <v>0</v>
      </c>
      <c r="H77" s="83">
        <f t="shared" si="6"/>
        <v>2924.1634972978109</v>
      </c>
      <c r="I77" s="71"/>
    </row>
    <row r="78" spans="2:9">
      <c r="B78" s="42">
        <f t="shared" si="3"/>
        <v>48</v>
      </c>
      <c r="C78" s="61">
        <f t="shared" si="0"/>
        <v>812.43494238884102</v>
      </c>
      <c r="D78" s="61">
        <f t="shared" si="1"/>
        <v>2111.7285549089702</v>
      </c>
      <c r="E78" s="61">
        <f t="shared" si="4"/>
        <v>2924.1634972978113</v>
      </c>
      <c r="F78" s="61">
        <f t="shared" si="5"/>
        <v>415291.71380814718</v>
      </c>
      <c r="G78" s="62">
        <f t="shared" si="2"/>
        <v>0</v>
      </c>
      <c r="H78" s="83">
        <f t="shared" si="6"/>
        <v>2924.1634972978113</v>
      </c>
      <c r="I78" s="71"/>
    </row>
    <row r="79" spans="2:9">
      <c r="B79" s="42">
        <f t="shared" si="3"/>
        <v>49</v>
      </c>
      <c r="C79" s="61">
        <f t="shared" si="0"/>
        <v>816.55804972146439</v>
      </c>
      <c r="D79" s="61">
        <f t="shared" si="1"/>
        <v>2107.6054475763467</v>
      </c>
      <c r="E79" s="61">
        <f t="shared" si="4"/>
        <v>2924.1634972978109</v>
      </c>
      <c r="F79" s="61">
        <f t="shared" si="5"/>
        <v>414475.15575842571</v>
      </c>
      <c r="G79" s="62">
        <f t="shared" si="2"/>
        <v>0</v>
      </c>
      <c r="H79" s="83">
        <f t="shared" si="6"/>
        <v>2924.1634972978109</v>
      </c>
      <c r="I79" s="71"/>
    </row>
    <row r="80" spans="2:9">
      <c r="B80" s="42">
        <f t="shared" si="3"/>
        <v>50</v>
      </c>
      <c r="C80" s="61">
        <f t="shared" si="0"/>
        <v>820.70208182380088</v>
      </c>
      <c r="D80" s="61">
        <f t="shared" si="1"/>
        <v>2103.4614154740102</v>
      </c>
      <c r="E80" s="61">
        <f t="shared" si="4"/>
        <v>2924.1634972978109</v>
      </c>
      <c r="F80" s="61">
        <f t="shared" si="5"/>
        <v>413654.45367660193</v>
      </c>
      <c r="G80" s="62">
        <f t="shared" si="2"/>
        <v>0</v>
      </c>
      <c r="H80" s="83">
        <f t="shared" si="6"/>
        <v>2924.1634972978109</v>
      </c>
      <c r="I80" s="71"/>
    </row>
    <row r="81" spans="2:9">
      <c r="B81" s="42">
        <f t="shared" si="3"/>
        <v>51</v>
      </c>
      <c r="C81" s="61">
        <f t="shared" si="0"/>
        <v>824.8671448890567</v>
      </c>
      <c r="D81" s="61">
        <f t="shared" si="1"/>
        <v>2099.296352408754</v>
      </c>
      <c r="E81" s="61">
        <f t="shared" si="4"/>
        <v>2924.1634972978109</v>
      </c>
      <c r="F81" s="61">
        <f t="shared" si="5"/>
        <v>412829.58653171285</v>
      </c>
      <c r="G81" s="62">
        <f t="shared" si="2"/>
        <v>0</v>
      </c>
      <c r="H81" s="83">
        <f t="shared" si="6"/>
        <v>2924.1634972978109</v>
      </c>
      <c r="I81" s="71"/>
    </row>
    <row r="82" spans="2:9">
      <c r="B82" s="42">
        <f t="shared" si="3"/>
        <v>52</v>
      </c>
      <c r="C82" s="61">
        <f t="shared" si="0"/>
        <v>829.05334564936845</v>
      </c>
      <c r="D82" s="61">
        <f t="shared" si="1"/>
        <v>2095.1101516484428</v>
      </c>
      <c r="E82" s="61">
        <f t="shared" si="4"/>
        <v>2924.1634972978113</v>
      </c>
      <c r="F82" s="61">
        <f t="shared" si="5"/>
        <v>412000.53318606346</v>
      </c>
      <c r="G82" s="62">
        <f t="shared" si="2"/>
        <v>0</v>
      </c>
      <c r="H82" s="83">
        <f t="shared" si="6"/>
        <v>2924.1634972978113</v>
      </c>
      <c r="I82" s="71"/>
    </row>
    <row r="83" spans="2:9">
      <c r="B83" s="42">
        <f t="shared" si="3"/>
        <v>53</v>
      </c>
      <c r="C83" s="61">
        <f t="shared" si="0"/>
        <v>833.26079137853912</v>
      </c>
      <c r="D83" s="61">
        <f t="shared" si="1"/>
        <v>2090.9027059192722</v>
      </c>
      <c r="E83" s="61">
        <f t="shared" si="4"/>
        <v>2924.1634972978113</v>
      </c>
      <c r="F83" s="61">
        <f t="shared" si="5"/>
        <v>411167.2723946849</v>
      </c>
      <c r="G83" s="62">
        <f t="shared" si="2"/>
        <v>0</v>
      </c>
      <c r="H83" s="83">
        <f t="shared" si="6"/>
        <v>2924.1634972978113</v>
      </c>
      <c r="I83" s="71"/>
    </row>
    <row r="84" spans="2:9">
      <c r="B84" s="42">
        <f t="shared" si="3"/>
        <v>54</v>
      </c>
      <c r="C84" s="61">
        <f t="shared" si="0"/>
        <v>837.48958989478535</v>
      </c>
      <c r="D84" s="61">
        <f t="shared" si="1"/>
        <v>2086.6739074030256</v>
      </c>
      <c r="E84" s="61">
        <f t="shared" si="4"/>
        <v>2924.1634972978109</v>
      </c>
      <c r="F84" s="61">
        <f t="shared" si="5"/>
        <v>410329.78280479013</v>
      </c>
      <c r="G84" s="62">
        <f t="shared" si="2"/>
        <v>0</v>
      </c>
      <c r="H84" s="83">
        <f t="shared" si="6"/>
        <v>2924.1634972978109</v>
      </c>
      <c r="I84" s="71"/>
    </row>
    <row r="85" spans="2:9">
      <c r="B85" s="42">
        <f t="shared" si="3"/>
        <v>55</v>
      </c>
      <c r="C85" s="61">
        <f t="shared" si="0"/>
        <v>841.73984956350125</v>
      </c>
      <c r="D85" s="61">
        <f t="shared" si="1"/>
        <v>2082.4236477343097</v>
      </c>
      <c r="E85" s="61">
        <f t="shared" si="4"/>
        <v>2924.1634972978109</v>
      </c>
      <c r="F85" s="61">
        <f t="shared" si="5"/>
        <v>409488.04295522661</v>
      </c>
      <c r="G85" s="62">
        <f t="shared" si="2"/>
        <v>0</v>
      </c>
      <c r="H85" s="83">
        <f t="shared" si="6"/>
        <v>2924.1634972978109</v>
      </c>
      <c r="I85" s="71"/>
    </row>
    <row r="86" spans="2:9">
      <c r="B86" s="42">
        <f t="shared" si="3"/>
        <v>56</v>
      </c>
      <c r="C86" s="61">
        <f t="shared" si="0"/>
        <v>846.01167930003612</v>
      </c>
      <c r="D86" s="61">
        <f t="shared" si="1"/>
        <v>2078.1518179977752</v>
      </c>
      <c r="E86" s="61">
        <f t="shared" si="4"/>
        <v>2924.1634972978113</v>
      </c>
      <c r="F86" s="61">
        <f t="shared" si="5"/>
        <v>408642.03127592657</v>
      </c>
      <c r="G86" s="62">
        <f t="shared" si="2"/>
        <v>0</v>
      </c>
      <c r="H86" s="83">
        <f t="shared" si="6"/>
        <v>2924.1634972978113</v>
      </c>
      <c r="I86" s="71"/>
    </row>
    <row r="87" spans="2:9">
      <c r="B87" s="42">
        <f t="shared" si="3"/>
        <v>57</v>
      </c>
      <c r="C87" s="61">
        <f t="shared" si="0"/>
        <v>850.30518857248387</v>
      </c>
      <c r="D87" s="61">
        <f t="shared" si="1"/>
        <v>2073.8583087253273</v>
      </c>
      <c r="E87" s="61">
        <f t="shared" si="4"/>
        <v>2924.1634972978113</v>
      </c>
      <c r="F87" s="61">
        <f t="shared" si="5"/>
        <v>407791.72608735407</v>
      </c>
      <c r="G87" s="62">
        <f t="shared" si="2"/>
        <v>0</v>
      </c>
      <c r="H87" s="83">
        <f t="shared" si="6"/>
        <v>2924.1634972978113</v>
      </c>
      <c r="I87" s="71"/>
    </row>
    <row r="88" spans="2:9">
      <c r="B88" s="42">
        <f t="shared" si="3"/>
        <v>58</v>
      </c>
      <c r="C88" s="61">
        <f t="shared" si="0"/>
        <v>854.62048740448915</v>
      </c>
      <c r="D88" s="61">
        <f t="shared" si="1"/>
        <v>2069.5430098933216</v>
      </c>
      <c r="E88" s="61">
        <f t="shared" si="4"/>
        <v>2924.1634972978109</v>
      </c>
      <c r="F88" s="61">
        <f t="shared" si="5"/>
        <v>406937.1055999496</v>
      </c>
      <c r="G88" s="62">
        <f t="shared" si="2"/>
        <v>0</v>
      </c>
      <c r="H88" s="83">
        <f t="shared" si="6"/>
        <v>2924.1634972978109</v>
      </c>
      <c r="I88" s="71"/>
    </row>
    <row r="89" spans="2:9">
      <c r="B89" s="42">
        <f t="shared" si="3"/>
        <v>59</v>
      </c>
      <c r="C89" s="61">
        <f t="shared" si="0"/>
        <v>858.9576863780668</v>
      </c>
      <c r="D89" s="61">
        <f t="shared" si="1"/>
        <v>2065.2058109197442</v>
      </c>
      <c r="E89" s="61">
        <f t="shared" si="4"/>
        <v>2924.1634972978109</v>
      </c>
      <c r="F89" s="61">
        <f t="shared" si="5"/>
        <v>406078.14791357156</v>
      </c>
      <c r="G89" s="62">
        <f t="shared" si="2"/>
        <v>0</v>
      </c>
      <c r="H89" s="83">
        <f t="shared" si="6"/>
        <v>2924.1634972978109</v>
      </c>
      <c r="I89" s="71"/>
    </row>
    <row r="90" spans="2:9">
      <c r="B90" s="42">
        <f t="shared" si="3"/>
        <v>60</v>
      </c>
      <c r="C90" s="61">
        <f t="shared" si="0"/>
        <v>863.31689663643556</v>
      </c>
      <c r="D90" s="61">
        <f t="shared" si="1"/>
        <v>2060.8466006613753</v>
      </c>
      <c r="E90" s="61">
        <f t="shared" si="4"/>
        <v>2924.1634972978109</v>
      </c>
      <c r="F90" s="61">
        <f t="shared" si="5"/>
        <v>405214.83101693512</v>
      </c>
      <c r="G90" s="62">
        <f t="shared" si="2"/>
        <v>0</v>
      </c>
      <c r="H90" s="83">
        <f t="shared" si="6"/>
        <v>2924.1634972978109</v>
      </c>
      <c r="I90" s="71"/>
    </row>
    <row r="91" spans="2:9">
      <c r="B91" s="42">
        <f t="shared" si="3"/>
        <v>61</v>
      </c>
      <c r="C91" s="61">
        <f t="shared" si="0"/>
        <v>687.94700535022832</v>
      </c>
      <c r="D91" s="61">
        <f t="shared" si="1"/>
        <v>2701.4322067795674</v>
      </c>
      <c r="E91" s="61">
        <f t="shared" si="4"/>
        <v>3389.3792121297956</v>
      </c>
      <c r="F91" s="61">
        <f t="shared" si="5"/>
        <v>404526.88401158492</v>
      </c>
      <c r="G91" s="62">
        <f t="shared" si="2"/>
        <v>0</v>
      </c>
      <c r="H91" s="83">
        <f t="shared" si="6"/>
        <v>3389.3792121297956</v>
      </c>
      <c r="I91" s="71"/>
    </row>
    <row r="92" spans="2:9">
      <c r="B92" s="42">
        <f t="shared" si="3"/>
        <v>62</v>
      </c>
      <c r="C92" s="61">
        <f t="shared" si="0"/>
        <v>692.53331871923001</v>
      </c>
      <c r="D92" s="61">
        <f t="shared" si="1"/>
        <v>2696.8458934105661</v>
      </c>
      <c r="E92" s="61">
        <f t="shared" si="4"/>
        <v>3389.3792121297961</v>
      </c>
      <c r="F92" s="61">
        <f t="shared" si="5"/>
        <v>403834.35069286567</v>
      </c>
      <c r="G92" s="62">
        <f t="shared" si="2"/>
        <v>0</v>
      </c>
      <c r="H92" s="83">
        <f t="shared" si="6"/>
        <v>3389.3792121297961</v>
      </c>
      <c r="I92" s="71"/>
    </row>
    <row r="93" spans="2:9">
      <c r="B93" s="42">
        <f t="shared" si="3"/>
        <v>63</v>
      </c>
      <c r="C93" s="61">
        <f t="shared" si="0"/>
        <v>697.15020751069153</v>
      </c>
      <c r="D93" s="61">
        <f t="shared" si="1"/>
        <v>2692.2290046191038</v>
      </c>
      <c r="E93" s="61">
        <f t="shared" si="4"/>
        <v>3389.3792121297952</v>
      </c>
      <c r="F93" s="61">
        <f t="shared" si="5"/>
        <v>403137.20048535499</v>
      </c>
      <c r="G93" s="62">
        <f t="shared" si="2"/>
        <v>0</v>
      </c>
      <c r="H93" s="83">
        <f t="shared" si="6"/>
        <v>3389.3792121297952</v>
      </c>
      <c r="I93" s="71"/>
    </row>
    <row r="94" spans="2:9">
      <c r="B94" s="42">
        <f t="shared" si="3"/>
        <v>64</v>
      </c>
      <c r="C94" s="61">
        <f t="shared" si="0"/>
        <v>701.79787556076269</v>
      </c>
      <c r="D94" s="61">
        <f t="shared" si="1"/>
        <v>2687.5813365690328</v>
      </c>
      <c r="E94" s="61">
        <f t="shared" si="4"/>
        <v>3389.3792121297956</v>
      </c>
      <c r="F94" s="61">
        <f t="shared" si="5"/>
        <v>402435.40260979423</v>
      </c>
      <c r="G94" s="62">
        <f t="shared" si="2"/>
        <v>0</v>
      </c>
      <c r="H94" s="83">
        <f t="shared" si="6"/>
        <v>3389.3792121297956</v>
      </c>
      <c r="I94" s="71"/>
    </row>
    <row r="95" spans="2:9">
      <c r="B95" s="42">
        <f t="shared" si="3"/>
        <v>65</v>
      </c>
      <c r="C95" s="61">
        <f t="shared" ref="C95:C158" si="7">IF(B95&lt;=$D$10,IF($G$1008&gt;3,IF($G$1001=1,IF(B95&lt;=$G$9+IF(OR($G$1008=2,$G$1008=3),$D$10,0),IF(ISERR(PPMT($G$11/12,B95,$F$1012,-$F$30)),"",PPMT($G$11/12,B95,$F$1012,-$F$30)),IF(ISERR(PPMT($G$12/12,B95,$F$1012,-D1089)),"",PPMT($G$12/12,B95,$F$1012,-D1089))),IF(B95&lt;=$D$7,$F$30/($F$1012),"")),0),IF($G$1001=1,IF($G$1008=1,C1090,IF(B95&lt;=$G$9+IF(OR($G$1008=2,$G$1008=3),$D$10,0),IF(ISERR(PPMT($G$11/12,B95-$D$7+$F$1012,$D$7-$D$7+$F$1012,-$F$30)),"",PPMT($G$11/12,B95-$D$7+$F$1012,$D$7-$D$7+$F$1012,-$F$30)),IF(ISERR(PPMT($G$12/12,B95-$D$7+$F$1012,$D$7-$D$7+$F$1012,-D1089)),"",PPMT($G$12/12,B95-$D$7+$F$1012-$G$9,$D$7-$D$7+$F$1012-$G$9,-D1089)))),IF(B95&lt;=$D$7,$F$30/($F$1012),"")))</f>
        <v>706.47652806450117</v>
      </c>
      <c r="D95" s="61">
        <f t="shared" ref="D95:D158" si="8">IF(B95&lt;=$D$7,IF(B95&lt;=$D$7-$F$1013,0,IF($G$1001=1,IF(B95&lt;=$G$9+$D$7-$F$1013,IF(OR($G$1008&gt;3,$D$10=0),IF(ISERR(IPMT($G$11/12,B95-$D$7+$F$1013,$D$7-$D$7+$F$1013,-$F$30)),"",IPMT($G$11/12,B95-$D$7+$F$1013,$D$7-$D$7+$F$1013,-$F$30)),F94*$G$11/12),IF(OR($G$1008&gt;3,$D$10=0),IF(ISERR(IPMT($G$12/12,B95-$D$7+$F$1013-$G$9,$D$7-$D$7+$F$1013-$G$9,-D1089)),"",IPMT($G$12/12,B95-$D$7+$F$1013-$G$9,$D$7-$D$7+$F$1013-$G$9,-D1089)),F94*$G$12/12)),IF(B95&lt;=$G$9+$D$7-$F$1013,F94*$G$11/12,F94*$G$12/12))),"")</f>
        <v>2682.9026840652946</v>
      </c>
      <c r="E95" s="61">
        <f t="shared" ref="E95:E158" si="9">IF(ISERR(D95+C95),"",D95+C95)</f>
        <v>3389.3792121297956</v>
      </c>
      <c r="F95" s="61">
        <f t="shared" ref="F95:F158" si="10">IF(ISERR(F94-C95),"",F94-C95)</f>
        <v>401728.9260817297</v>
      </c>
      <c r="G95" s="62">
        <f t="shared" ref="G95:G158" si="11">IF(B95&lt;=$D$7,IF(AND(MOD(B95,12)=1,B95&gt;1),$F$30*$E$23+F94*$E$22+$E$24,0)+IF(AND($G$1008&gt;2,B95&lt;=$D$10),0,$E$18*F94+$E$19*$F$30+$E$20),"")</f>
        <v>0</v>
      </c>
      <c r="H95" s="83">
        <f t="shared" si="6"/>
        <v>3389.3792121297956</v>
      </c>
      <c r="I95" s="71"/>
    </row>
    <row r="96" spans="2:9">
      <c r="B96" s="42">
        <f t="shared" ref="B96:B159" si="12">IF(B95&gt;=$D$7, " ", B95+1)</f>
        <v>66</v>
      </c>
      <c r="C96" s="61">
        <f t="shared" si="7"/>
        <v>711.18637158493107</v>
      </c>
      <c r="D96" s="61">
        <f t="shared" si="8"/>
        <v>2678.1928405448643</v>
      </c>
      <c r="E96" s="61">
        <f t="shared" si="9"/>
        <v>3389.3792121297956</v>
      </c>
      <c r="F96" s="61">
        <f t="shared" si="10"/>
        <v>401017.73971014476</v>
      </c>
      <c r="G96" s="62">
        <f t="shared" si="11"/>
        <v>0</v>
      </c>
      <c r="H96" s="83">
        <f t="shared" ref="H96:H159" si="13">IF(ISERR(E96+G96),"",E96+G96)</f>
        <v>3389.3792121297956</v>
      </c>
      <c r="I96" s="71"/>
    </row>
    <row r="97" spans="2:9">
      <c r="B97" s="42">
        <f t="shared" si="12"/>
        <v>67</v>
      </c>
      <c r="C97" s="61">
        <f t="shared" si="7"/>
        <v>715.92761406216391</v>
      </c>
      <c r="D97" s="61">
        <f t="shared" si="8"/>
        <v>2673.4515980676319</v>
      </c>
      <c r="E97" s="61">
        <f t="shared" si="9"/>
        <v>3389.3792121297956</v>
      </c>
      <c r="F97" s="61">
        <f t="shared" si="10"/>
        <v>400301.81209608261</v>
      </c>
      <c r="G97" s="62">
        <f t="shared" si="11"/>
        <v>0</v>
      </c>
      <c r="H97" s="83">
        <f t="shared" si="13"/>
        <v>3389.3792121297956</v>
      </c>
      <c r="I97" s="71"/>
    </row>
    <row r="98" spans="2:9">
      <c r="B98" s="42">
        <f t="shared" si="12"/>
        <v>68</v>
      </c>
      <c r="C98" s="61">
        <f t="shared" si="7"/>
        <v>720.70046482257851</v>
      </c>
      <c r="D98" s="61">
        <f t="shared" si="8"/>
        <v>2668.6787473072172</v>
      </c>
      <c r="E98" s="61">
        <f t="shared" si="9"/>
        <v>3389.3792121297956</v>
      </c>
      <c r="F98" s="61">
        <f t="shared" si="10"/>
        <v>399581.11163126002</v>
      </c>
      <c r="G98" s="62">
        <f t="shared" si="11"/>
        <v>0</v>
      </c>
      <c r="H98" s="83">
        <f t="shared" si="13"/>
        <v>3389.3792121297956</v>
      </c>
      <c r="I98" s="71"/>
    </row>
    <row r="99" spans="2:9">
      <c r="B99" s="42">
        <f t="shared" si="12"/>
        <v>69</v>
      </c>
      <c r="C99" s="61">
        <f t="shared" si="7"/>
        <v>725.50513458806233</v>
      </c>
      <c r="D99" s="61">
        <f t="shared" si="8"/>
        <v>2663.8740775417332</v>
      </c>
      <c r="E99" s="61">
        <f t="shared" si="9"/>
        <v>3389.3792121297956</v>
      </c>
      <c r="F99" s="61">
        <f t="shared" si="10"/>
        <v>398855.60649667197</v>
      </c>
      <c r="G99" s="62">
        <f t="shared" si="11"/>
        <v>0</v>
      </c>
      <c r="H99" s="83">
        <f t="shared" si="13"/>
        <v>3389.3792121297956</v>
      </c>
      <c r="I99" s="71"/>
    </row>
    <row r="100" spans="2:9">
      <c r="B100" s="42">
        <f t="shared" si="12"/>
        <v>70</v>
      </c>
      <c r="C100" s="61">
        <f t="shared" si="7"/>
        <v>730.3418354853161</v>
      </c>
      <c r="D100" s="61">
        <f t="shared" si="8"/>
        <v>2659.0373766444795</v>
      </c>
      <c r="E100" s="61">
        <f t="shared" si="9"/>
        <v>3389.3792121297956</v>
      </c>
      <c r="F100" s="61">
        <f t="shared" si="10"/>
        <v>398125.26466118667</v>
      </c>
      <c r="G100" s="62">
        <f t="shared" si="11"/>
        <v>0</v>
      </c>
      <c r="H100" s="83">
        <f t="shared" si="13"/>
        <v>3389.3792121297956</v>
      </c>
      <c r="I100" s="71"/>
    </row>
    <row r="101" spans="2:9">
      <c r="B101" s="42">
        <f t="shared" si="12"/>
        <v>71</v>
      </c>
      <c r="C101" s="61">
        <f t="shared" si="7"/>
        <v>735.21078105521815</v>
      </c>
      <c r="D101" s="61">
        <f t="shared" si="8"/>
        <v>2654.1684310745777</v>
      </c>
      <c r="E101" s="61">
        <f t="shared" si="9"/>
        <v>3389.3792121297956</v>
      </c>
      <c r="F101" s="61">
        <f t="shared" si="10"/>
        <v>397390.05388013145</v>
      </c>
      <c r="G101" s="62">
        <f t="shared" si="11"/>
        <v>0</v>
      </c>
      <c r="H101" s="83">
        <f t="shared" si="13"/>
        <v>3389.3792121297956</v>
      </c>
      <c r="I101" s="71"/>
    </row>
    <row r="102" spans="2:9">
      <c r="B102" s="42">
        <f t="shared" si="12"/>
        <v>72</v>
      </c>
      <c r="C102" s="61">
        <f t="shared" si="7"/>
        <v>740.11218626225298</v>
      </c>
      <c r="D102" s="61">
        <f t="shared" si="8"/>
        <v>2649.267025867543</v>
      </c>
      <c r="E102" s="61">
        <f t="shared" si="9"/>
        <v>3389.3792121297961</v>
      </c>
      <c r="F102" s="61">
        <f t="shared" si="10"/>
        <v>396649.94169386919</v>
      </c>
      <c r="G102" s="62">
        <f t="shared" si="11"/>
        <v>0</v>
      </c>
      <c r="H102" s="83">
        <f t="shared" si="13"/>
        <v>3389.3792121297961</v>
      </c>
      <c r="I102" s="71"/>
    </row>
    <row r="103" spans="2:9">
      <c r="B103" s="42">
        <f t="shared" si="12"/>
        <v>73</v>
      </c>
      <c r="C103" s="61">
        <f t="shared" si="7"/>
        <v>745.04626750400121</v>
      </c>
      <c r="D103" s="61">
        <f t="shared" si="8"/>
        <v>2644.3329446257949</v>
      </c>
      <c r="E103" s="61">
        <f t="shared" si="9"/>
        <v>3389.3792121297961</v>
      </c>
      <c r="F103" s="61">
        <f t="shared" si="10"/>
        <v>395904.8954263652</v>
      </c>
      <c r="G103" s="62">
        <f t="shared" si="11"/>
        <v>0</v>
      </c>
      <c r="H103" s="83">
        <f t="shared" si="13"/>
        <v>3389.3792121297961</v>
      </c>
      <c r="I103" s="71"/>
    </row>
    <row r="104" spans="2:9">
      <c r="B104" s="42">
        <f t="shared" si="12"/>
        <v>74</v>
      </c>
      <c r="C104" s="61">
        <f t="shared" si="7"/>
        <v>750.01324262069477</v>
      </c>
      <c r="D104" s="61">
        <f t="shared" si="8"/>
        <v>2639.365969509101</v>
      </c>
      <c r="E104" s="61">
        <f t="shared" si="9"/>
        <v>3389.3792121297956</v>
      </c>
      <c r="F104" s="61">
        <f t="shared" si="10"/>
        <v>395154.88218374451</v>
      </c>
      <c r="G104" s="62">
        <f t="shared" si="11"/>
        <v>0</v>
      </c>
      <c r="H104" s="83">
        <f t="shared" si="13"/>
        <v>3389.3792121297956</v>
      </c>
      <c r="I104" s="71"/>
    </row>
    <row r="105" spans="2:9">
      <c r="B105" s="42">
        <f t="shared" si="12"/>
        <v>75</v>
      </c>
      <c r="C105" s="61">
        <f t="shared" si="7"/>
        <v>755.01333090483263</v>
      </c>
      <c r="D105" s="61">
        <f t="shared" si="8"/>
        <v>2634.3658812249632</v>
      </c>
      <c r="E105" s="61">
        <f t="shared" si="9"/>
        <v>3389.3792121297956</v>
      </c>
      <c r="F105" s="61">
        <f t="shared" si="10"/>
        <v>394399.86885283969</v>
      </c>
      <c r="G105" s="62">
        <f t="shared" si="11"/>
        <v>0</v>
      </c>
      <c r="H105" s="83">
        <f t="shared" si="13"/>
        <v>3389.3792121297956</v>
      </c>
      <c r="I105" s="71"/>
    </row>
    <row r="106" spans="2:9">
      <c r="B106" s="42">
        <f t="shared" si="12"/>
        <v>76</v>
      </c>
      <c r="C106" s="61">
        <f t="shared" si="7"/>
        <v>760.04675311086487</v>
      </c>
      <c r="D106" s="61">
        <f t="shared" si="8"/>
        <v>2629.3324590189309</v>
      </c>
      <c r="E106" s="61">
        <f t="shared" si="9"/>
        <v>3389.3792121297956</v>
      </c>
      <c r="F106" s="61">
        <f t="shared" si="10"/>
        <v>393639.8220997288</v>
      </c>
      <c r="G106" s="62">
        <f t="shared" si="11"/>
        <v>0</v>
      </c>
      <c r="H106" s="83">
        <f t="shared" si="13"/>
        <v>3389.3792121297956</v>
      </c>
      <c r="I106" s="71"/>
    </row>
    <row r="107" spans="2:9">
      <c r="B107" s="42">
        <f t="shared" si="12"/>
        <v>77</v>
      </c>
      <c r="C107" s="61">
        <f t="shared" si="7"/>
        <v>765.11373146493725</v>
      </c>
      <c r="D107" s="61">
        <f t="shared" si="8"/>
        <v>2624.2654806648584</v>
      </c>
      <c r="E107" s="61">
        <f t="shared" si="9"/>
        <v>3389.3792121297956</v>
      </c>
      <c r="F107" s="61">
        <f t="shared" si="10"/>
        <v>392874.70836826385</v>
      </c>
      <c r="G107" s="62">
        <f t="shared" si="11"/>
        <v>0</v>
      </c>
      <c r="H107" s="83">
        <f t="shared" si="13"/>
        <v>3389.3792121297956</v>
      </c>
      <c r="I107" s="71"/>
    </row>
    <row r="108" spans="2:9">
      <c r="B108" s="42">
        <f t="shared" si="12"/>
        <v>78</v>
      </c>
      <c r="C108" s="61">
        <f t="shared" si="7"/>
        <v>770.21448967470349</v>
      </c>
      <c r="D108" s="61">
        <f t="shared" si="8"/>
        <v>2619.1647224550925</v>
      </c>
      <c r="E108" s="61">
        <f t="shared" si="9"/>
        <v>3389.3792121297961</v>
      </c>
      <c r="F108" s="61">
        <f t="shared" si="10"/>
        <v>392104.49387858913</v>
      </c>
      <c r="G108" s="62">
        <f t="shared" si="11"/>
        <v>0</v>
      </c>
      <c r="H108" s="83">
        <f t="shared" si="13"/>
        <v>3389.3792121297961</v>
      </c>
      <c r="I108" s="71"/>
    </row>
    <row r="109" spans="2:9">
      <c r="B109" s="42">
        <f t="shared" si="12"/>
        <v>79</v>
      </c>
      <c r="C109" s="61">
        <f t="shared" si="7"/>
        <v>775.34925293920151</v>
      </c>
      <c r="D109" s="61">
        <f t="shared" si="8"/>
        <v>2614.0299591905946</v>
      </c>
      <c r="E109" s="61">
        <f t="shared" si="9"/>
        <v>3389.3792121297961</v>
      </c>
      <c r="F109" s="61">
        <f t="shared" si="10"/>
        <v>391329.1446256499</v>
      </c>
      <c r="G109" s="62">
        <f t="shared" si="11"/>
        <v>0</v>
      </c>
      <c r="H109" s="83">
        <f t="shared" si="13"/>
        <v>3389.3792121297961</v>
      </c>
      <c r="I109" s="71"/>
    </row>
    <row r="110" spans="2:9">
      <c r="B110" s="42">
        <f t="shared" si="12"/>
        <v>80</v>
      </c>
      <c r="C110" s="61">
        <f t="shared" si="7"/>
        <v>780.51824795879611</v>
      </c>
      <c r="D110" s="61">
        <f t="shared" si="8"/>
        <v>2608.8609641709995</v>
      </c>
      <c r="E110" s="61">
        <f t="shared" si="9"/>
        <v>3389.3792121297956</v>
      </c>
      <c r="F110" s="61">
        <f t="shared" si="10"/>
        <v>390548.62637769111</v>
      </c>
      <c r="G110" s="62">
        <f t="shared" si="11"/>
        <v>0</v>
      </c>
      <c r="H110" s="83">
        <f t="shared" si="13"/>
        <v>3389.3792121297956</v>
      </c>
      <c r="I110" s="71"/>
    </row>
    <row r="111" spans="2:9">
      <c r="B111" s="42">
        <f t="shared" si="12"/>
        <v>81</v>
      </c>
      <c r="C111" s="61">
        <f t="shared" si="7"/>
        <v>785.72170294518821</v>
      </c>
      <c r="D111" s="61">
        <f t="shared" si="8"/>
        <v>2603.6575091846075</v>
      </c>
      <c r="E111" s="61">
        <f t="shared" si="9"/>
        <v>3389.3792121297956</v>
      </c>
      <c r="F111" s="61">
        <f t="shared" si="10"/>
        <v>389762.90467474592</v>
      </c>
      <c r="G111" s="62">
        <f t="shared" si="11"/>
        <v>0</v>
      </c>
      <c r="H111" s="83">
        <f t="shared" si="13"/>
        <v>3389.3792121297956</v>
      </c>
      <c r="I111" s="71"/>
    </row>
    <row r="112" spans="2:9">
      <c r="B112" s="42">
        <f t="shared" si="12"/>
        <v>82</v>
      </c>
      <c r="C112" s="61">
        <f t="shared" si="7"/>
        <v>790.95984763148942</v>
      </c>
      <c r="D112" s="61">
        <f t="shared" si="8"/>
        <v>2598.4193644983061</v>
      </c>
      <c r="E112" s="61">
        <f t="shared" si="9"/>
        <v>3389.3792121297956</v>
      </c>
      <c r="F112" s="61">
        <f t="shared" si="10"/>
        <v>388971.94482711441</v>
      </c>
      <c r="G112" s="62">
        <f t="shared" si="11"/>
        <v>0</v>
      </c>
      <c r="H112" s="83">
        <f t="shared" si="13"/>
        <v>3389.3792121297956</v>
      </c>
      <c r="I112" s="71"/>
    </row>
    <row r="113" spans="2:9">
      <c r="B113" s="42">
        <f t="shared" si="12"/>
        <v>83</v>
      </c>
      <c r="C113" s="61">
        <f t="shared" si="7"/>
        <v>796.23291328236598</v>
      </c>
      <c r="D113" s="61">
        <f t="shared" si="8"/>
        <v>2593.14629884743</v>
      </c>
      <c r="E113" s="61">
        <f t="shared" si="9"/>
        <v>3389.3792121297961</v>
      </c>
      <c r="F113" s="61">
        <f t="shared" si="10"/>
        <v>388175.71191383206</v>
      </c>
      <c r="G113" s="62">
        <f t="shared" si="11"/>
        <v>0</v>
      </c>
      <c r="H113" s="83">
        <f t="shared" si="13"/>
        <v>3389.3792121297961</v>
      </c>
      <c r="I113" s="71"/>
    </row>
    <row r="114" spans="2:9">
      <c r="B114" s="42">
        <f t="shared" si="12"/>
        <v>84</v>
      </c>
      <c r="C114" s="61">
        <f t="shared" si="7"/>
        <v>801.54113270424841</v>
      </c>
      <c r="D114" s="61">
        <f t="shared" si="8"/>
        <v>2587.8380794255472</v>
      </c>
      <c r="E114" s="61">
        <f t="shared" si="9"/>
        <v>3389.3792121297956</v>
      </c>
      <c r="F114" s="61">
        <f t="shared" si="10"/>
        <v>387374.17078112782</v>
      </c>
      <c r="G114" s="62">
        <f t="shared" si="11"/>
        <v>0</v>
      </c>
      <c r="H114" s="83">
        <f t="shared" si="13"/>
        <v>3389.3792121297956</v>
      </c>
      <c r="I114" s="71"/>
    </row>
    <row r="115" spans="2:9">
      <c r="B115" s="42">
        <f t="shared" si="12"/>
        <v>85</v>
      </c>
      <c r="C115" s="61">
        <f t="shared" si="7"/>
        <v>806.88474025561004</v>
      </c>
      <c r="D115" s="61">
        <f t="shared" si="8"/>
        <v>2582.4944718741858</v>
      </c>
      <c r="E115" s="61">
        <f t="shared" si="9"/>
        <v>3389.3792121297956</v>
      </c>
      <c r="F115" s="61">
        <f t="shared" si="10"/>
        <v>386567.28604087222</v>
      </c>
      <c r="G115" s="62">
        <f t="shared" si="11"/>
        <v>0</v>
      </c>
      <c r="H115" s="83">
        <f t="shared" si="13"/>
        <v>3389.3792121297956</v>
      </c>
      <c r="I115" s="71"/>
    </row>
    <row r="116" spans="2:9">
      <c r="B116" s="42">
        <f t="shared" si="12"/>
        <v>86</v>
      </c>
      <c r="C116" s="61">
        <f t="shared" si="7"/>
        <v>812.26397185731412</v>
      </c>
      <c r="D116" s="61">
        <f t="shared" si="8"/>
        <v>2577.1152402724815</v>
      </c>
      <c r="E116" s="61">
        <f t="shared" si="9"/>
        <v>3389.3792121297956</v>
      </c>
      <c r="F116" s="61">
        <f t="shared" si="10"/>
        <v>385755.0220690149</v>
      </c>
      <c r="G116" s="62">
        <f t="shared" si="11"/>
        <v>0</v>
      </c>
      <c r="H116" s="83">
        <f t="shared" si="13"/>
        <v>3389.3792121297956</v>
      </c>
      <c r="I116" s="71"/>
    </row>
    <row r="117" spans="2:9">
      <c r="B117" s="42">
        <f t="shared" si="12"/>
        <v>87</v>
      </c>
      <c r="C117" s="61">
        <f t="shared" si="7"/>
        <v>817.67906500302968</v>
      </c>
      <c r="D117" s="61">
        <f t="shared" si="8"/>
        <v>2571.7001471267658</v>
      </c>
      <c r="E117" s="61">
        <f t="shared" si="9"/>
        <v>3389.3792121297956</v>
      </c>
      <c r="F117" s="61">
        <f t="shared" si="10"/>
        <v>384937.3430040119</v>
      </c>
      <c r="G117" s="62">
        <f t="shared" si="11"/>
        <v>0</v>
      </c>
      <c r="H117" s="83">
        <f t="shared" si="13"/>
        <v>3389.3792121297956</v>
      </c>
      <c r="I117" s="71"/>
    </row>
    <row r="118" spans="2:9">
      <c r="B118" s="42">
        <f t="shared" si="12"/>
        <v>88</v>
      </c>
      <c r="C118" s="61">
        <f t="shared" si="7"/>
        <v>823.13025876971653</v>
      </c>
      <c r="D118" s="61">
        <f t="shared" si="8"/>
        <v>2566.2489533600792</v>
      </c>
      <c r="E118" s="61">
        <f t="shared" si="9"/>
        <v>3389.3792121297956</v>
      </c>
      <c r="F118" s="61">
        <f t="shared" si="10"/>
        <v>384114.21274524217</v>
      </c>
      <c r="G118" s="62">
        <f t="shared" si="11"/>
        <v>0</v>
      </c>
      <c r="H118" s="83">
        <f t="shared" si="13"/>
        <v>3389.3792121297956</v>
      </c>
      <c r="I118" s="71"/>
    </row>
    <row r="119" spans="2:9">
      <c r="B119" s="42">
        <f t="shared" si="12"/>
        <v>89</v>
      </c>
      <c r="C119" s="61">
        <f t="shared" si="7"/>
        <v>828.61779382818133</v>
      </c>
      <c r="D119" s="61">
        <f t="shared" si="8"/>
        <v>2560.7614183016144</v>
      </c>
      <c r="E119" s="61">
        <f t="shared" si="9"/>
        <v>3389.3792121297956</v>
      </c>
      <c r="F119" s="61">
        <f t="shared" si="10"/>
        <v>383285.59495141398</v>
      </c>
      <c r="G119" s="62">
        <f t="shared" si="11"/>
        <v>0</v>
      </c>
      <c r="H119" s="83">
        <f t="shared" si="13"/>
        <v>3389.3792121297956</v>
      </c>
      <c r="I119" s="71"/>
    </row>
    <row r="120" spans="2:9">
      <c r="B120" s="42">
        <f t="shared" si="12"/>
        <v>90</v>
      </c>
      <c r="C120" s="61">
        <f t="shared" si="7"/>
        <v>834.14191245370239</v>
      </c>
      <c r="D120" s="61">
        <f t="shared" si="8"/>
        <v>2555.2372996760932</v>
      </c>
      <c r="E120" s="61">
        <f t="shared" si="9"/>
        <v>3389.3792121297956</v>
      </c>
      <c r="F120" s="61">
        <f t="shared" si="10"/>
        <v>382451.45303896029</v>
      </c>
      <c r="G120" s="62">
        <f t="shared" si="11"/>
        <v>0</v>
      </c>
      <c r="H120" s="83">
        <f t="shared" si="13"/>
        <v>3389.3792121297956</v>
      </c>
      <c r="I120" s="71"/>
    </row>
    <row r="121" spans="2:9">
      <c r="B121" s="42">
        <f t="shared" si="12"/>
        <v>91</v>
      </c>
      <c r="C121" s="61">
        <f t="shared" si="7"/>
        <v>839.70285853672715</v>
      </c>
      <c r="D121" s="61">
        <f t="shared" si="8"/>
        <v>2549.6763535930686</v>
      </c>
      <c r="E121" s="61">
        <f t="shared" si="9"/>
        <v>3389.3792121297956</v>
      </c>
      <c r="F121" s="61">
        <f t="shared" si="10"/>
        <v>381611.75018042355</v>
      </c>
      <c r="G121" s="62">
        <f t="shared" si="11"/>
        <v>0</v>
      </c>
      <c r="H121" s="83">
        <f t="shared" si="13"/>
        <v>3389.3792121297956</v>
      </c>
      <c r="I121" s="71"/>
    </row>
    <row r="122" spans="2:9">
      <c r="B122" s="42">
        <f t="shared" si="12"/>
        <v>92</v>
      </c>
      <c r="C122" s="61">
        <f t="shared" si="7"/>
        <v>845.30087759363857</v>
      </c>
      <c r="D122" s="61">
        <f t="shared" si="8"/>
        <v>2544.0783345361569</v>
      </c>
      <c r="E122" s="61">
        <f t="shared" si="9"/>
        <v>3389.3792121297956</v>
      </c>
      <c r="F122" s="61">
        <f t="shared" si="10"/>
        <v>380766.44930282992</v>
      </c>
      <c r="G122" s="62">
        <f t="shared" si="11"/>
        <v>0</v>
      </c>
      <c r="H122" s="83">
        <f t="shared" si="13"/>
        <v>3389.3792121297956</v>
      </c>
      <c r="I122" s="71"/>
    </row>
    <row r="123" spans="2:9">
      <c r="B123" s="42">
        <f t="shared" si="12"/>
        <v>93</v>
      </c>
      <c r="C123" s="61">
        <f t="shared" si="7"/>
        <v>850.93621677759643</v>
      </c>
      <c r="D123" s="61">
        <f t="shared" si="8"/>
        <v>2538.4429953521994</v>
      </c>
      <c r="E123" s="61">
        <f t="shared" si="9"/>
        <v>3389.3792121297956</v>
      </c>
      <c r="F123" s="61">
        <f t="shared" si="10"/>
        <v>379915.51308605232</v>
      </c>
      <c r="G123" s="62">
        <f t="shared" si="11"/>
        <v>0</v>
      </c>
      <c r="H123" s="83">
        <f t="shared" si="13"/>
        <v>3389.3792121297956</v>
      </c>
      <c r="I123" s="71"/>
    </row>
    <row r="124" spans="2:9">
      <c r="B124" s="42">
        <f t="shared" si="12"/>
        <v>94</v>
      </c>
      <c r="C124" s="61">
        <f t="shared" si="7"/>
        <v>856.60912488944689</v>
      </c>
      <c r="D124" s="61">
        <f t="shared" si="8"/>
        <v>2532.7700872403489</v>
      </c>
      <c r="E124" s="61">
        <f t="shared" si="9"/>
        <v>3389.3792121297956</v>
      </c>
      <c r="F124" s="61">
        <f t="shared" si="10"/>
        <v>379058.9039611629</v>
      </c>
      <c r="G124" s="62">
        <f t="shared" si="11"/>
        <v>0</v>
      </c>
      <c r="H124" s="83">
        <f t="shared" si="13"/>
        <v>3389.3792121297956</v>
      </c>
      <c r="I124" s="71"/>
    </row>
    <row r="125" spans="2:9">
      <c r="B125" s="42">
        <f t="shared" si="12"/>
        <v>95</v>
      </c>
      <c r="C125" s="61">
        <f t="shared" si="7"/>
        <v>862.31985238870993</v>
      </c>
      <c r="D125" s="61">
        <f t="shared" si="8"/>
        <v>2527.0593597410862</v>
      </c>
      <c r="E125" s="61">
        <f t="shared" si="9"/>
        <v>3389.3792121297961</v>
      </c>
      <c r="F125" s="61">
        <f t="shared" si="10"/>
        <v>378196.5841087742</v>
      </c>
      <c r="G125" s="62">
        <f t="shared" si="11"/>
        <v>0</v>
      </c>
      <c r="H125" s="83">
        <f t="shared" si="13"/>
        <v>3389.3792121297961</v>
      </c>
      <c r="I125" s="71"/>
    </row>
    <row r="126" spans="2:9">
      <c r="B126" s="42">
        <f t="shared" si="12"/>
        <v>96</v>
      </c>
      <c r="C126" s="61">
        <f t="shared" si="7"/>
        <v>868.06865140463458</v>
      </c>
      <c r="D126" s="61">
        <f t="shared" si="8"/>
        <v>2521.3105607251609</v>
      </c>
      <c r="E126" s="61">
        <f t="shared" si="9"/>
        <v>3389.3792121297956</v>
      </c>
      <c r="F126" s="61">
        <f t="shared" si="10"/>
        <v>377328.51545736956</v>
      </c>
      <c r="G126" s="62">
        <f t="shared" si="11"/>
        <v>0</v>
      </c>
      <c r="H126" s="83">
        <f t="shared" si="13"/>
        <v>3389.3792121297956</v>
      </c>
      <c r="I126" s="71"/>
    </row>
    <row r="127" spans="2:9">
      <c r="B127" s="42">
        <f t="shared" si="12"/>
        <v>97</v>
      </c>
      <c r="C127" s="61">
        <f t="shared" si="7"/>
        <v>873.85577574733225</v>
      </c>
      <c r="D127" s="61">
        <f t="shared" si="8"/>
        <v>2515.5234363824634</v>
      </c>
      <c r="E127" s="61">
        <f t="shared" si="9"/>
        <v>3389.3792121297956</v>
      </c>
      <c r="F127" s="61">
        <f t="shared" si="10"/>
        <v>376454.65968162223</v>
      </c>
      <c r="G127" s="62">
        <f t="shared" si="11"/>
        <v>0</v>
      </c>
      <c r="H127" s="83">
        <f t="shared" si="13"/>
        <v>3389.3792121297956</v>
      </c>
      <c r="I127" s="71"/>
    </row>
    <row r="128" spans="2:9">
      <c r="B128" s="42">
        <f t="shared" si="12"/>
        <v>98</v>
      </c>
      <c r="C128" s="61">
        <f t="shared" si="7"/>
        <v>879.68148091898115</v>
      </c>
      <c r="D128" s="61">
        <f t="shared" si="8"/>
        <v>2509.6977312108147</v>
      </c>
      <c r="E128" s="61">
        <f t="shared" si="9"/>
        <v>3389.3792121297956</v>
      </c>
      <c r="F128" s="61">
        <f t="shared" si="10"/>
        <v>375574.97820070328</v>
      </c>
      <c r="G128" s="62">
        <f t="shared" si="11"/>
        <v>0</v>
      </c>
      <c r="H128" s="83">
        <f t="shared" si="13"/>
        <v>3389.3792121297956</v>
      </c>
      <c r="I128" s="71"/>
    </row>
    <row r="129" spans="2:9">
      <c r="B129" s="42">
        <f t="shared" si="12"/>
        <v>99</v>
      </c>
      <c r="C129" s="61">
        <f t="shared" si="7"/>
        <v>885.54602412510746</v>
      </c>
      <c r="D129" s="61">
        <f t="shared" si="8"/>
        <v>2503.8331880046885</v>
      </c>
      <c r="E129" s="61">
        <f t="shared" si="9"/>
        <v>3389.3792121297961</v>
      </c>
      <c r="F129" s="61">
        <f t="shared" si="10"/>
        <v>374689.43217657815</v>
      </c>
      <c r="G129" s="62">
        <f t="shared" si="11"/>
        <v>0</v>
      </c>
      <c r="H129" s="83">
        <f t="shared" si="13"/>
        <v>3389.3792121297961</v>
      </c>
      <c r="I129" s="71"/>
    </row>
    <row r="130" spans="2:9">
      <c r="B130" s="42">
        <f t="shared" si="12"/>
        <v>100</v>
      </c>
      <c r="C130" s="61">
        <f t="shared" si="7"/>
        <v>891.44966428594159</v>
      </c>
      <c r="D130" s="61">
        <f t="shared" si="8"/>
        <v>2497.9295478438539</v>
      </c>
      <c r="E130" s="61">
        <f t="shared" si="9"/>
        <v>3389.3792121297956</v>
      </c>
      <c r="F130" s="61">
        <f t="shared" si="10"/>
        <v>373797.98251229222</v>
      </c>
      <c r="G130" s="62">
        <f t="shared" si="11"/>
        <v>0</v>
      </c>
      <c r="H130" s="83">
        <f t="shared" si="13"/>
        <v>3389.3792121297956</v>
      </c>
      <c r="I130" s="71"/>
    </row>
    <row r="131" spans="2:9">
      <c r="B131" s="42">
        <f t="shared" si="12"/>
        <v>101</v>
      </c>
      <c r="C131" s="61">
        <f t="shared" si="7"/>
        <v>897.39266204784803</v>
      </c>
      <c r="D131" s="61">
        <f t="shared" si="8"/>
        <v>2491.9865500819478</v>
      </c>
      <c r="E131" s="61">
        <f t="shared" si="9"/>
        <v>3389.3792121297956</v>
      </c>
      <c r="F131" s="61">
        <f t="shared" si="10"/>
        <v>372900.58985024435</v>
      </c>
      <c r="G131" s="62">
        <f t="shared" si="11"/>
        <v>0</v>
      </c>
      <c r="H131" s="83">
        <f t="shared" si="13"/>
        <v>3389.3792121297956</v>
      </c>
      <c r="I131" s="71"/>
    </row>
    <row r="132" spans="2:9">
      <c r="B132" s="42">
        <f t="shared" si="12"/>
        <v>102</v>
      </c>
      <c r="C132" s="61">
        <f t="shared" si="7"/>
        <v>903.37527979483366</v>
      </c>
      <c r="D132" s="61">
        <f t="shared" si="8"/>
        <v>2486.003932334962</v>
      </c>
      <c r="E132" s="61">
        <f t="shared" si="9"/>
        <v>3389.3792121297956</v>
      </c>
      <c r="F132" s="61">
        <f t="shared" si="10"/>
        <v>371997.21457044949</v>
      </c>
      <c r="G132" s="62">
        <f t="shared" si="11"/>
        <v>0</v>
      </c>
      <c r="H132" s="83">
        <f t="shared" si="13"/>
        <v>3389.3792121297956</v>
      </c>
      <c r="I132" s="71"/>
    </row>
    <row r="133" spans="2:9">
      <c r="B133" s="42">
        <f t="shared" si="12"/>
        <v>103</v>
      </c>
      <c r="C133" s="61">
        <f t="shared" si="7"/>
        <v>909.39778166013252</v>
      </c>
      <c r="D133" s="61">
        <f t="shared" si="8"/>
        <v>2479.9814304696629</v>
      </c>
      <c r="E133" s="61">
        <f t="shared" si="9"/>
        <v>3389.3792121297956</v>
      </c>
      <c r="F133" s="61">
        <f t="shared" si="10"/>
        <v>371087.81678878935</v>
      </c>
      <c r="G133" s="62">
        <f t="shared" si="11"/>
        <v>0</v>
      </c>
      <c r="H133" s="83">
        <f t="shared" si="13"/>
        <v>3389.3792121297956</v>
      </c>
      <c r="I133" s="71"/>
    </row>
    <row r="134" spans="2:9">
      <c r="B134" s="42">
        <f t="shared" si="12"/>
        <v>104</v>
      </c>
      <c r="C134" s="61">
        <f t="shared" si="7"/>
        <v>915.46043353786661</v>
      </c>
      <c r="D134" s="61">
        <f t="shared" si="8"/>
        <v>2473.9187785919294</v>
      </c>
      <c r="E134" s="61">
        <f t="shared" si="9"/>
        <v>3389.3792121297961</v>
      </c>
      <c r="F134" s="61">
        <f t="shared" si="10"/>
        <v>370172.35635525151</v>
      </c>
      <c r="G134" s="62">
        <f t="shared" si="11"/>
        <v>0</v>
      </c>
      <c r="H134" s="83">
        <f t="shared" si="13"/>
        <v>3389.3792121297961</v>
      </c>
      <c r="I134" s="71"/>
    </row>
    <row r="135" spans="2:9">
      <c r="B135" s="42">
        <f t="shared" si="12"/>
        <v>105</v>
      </c>
      <c r="C135" s="61">
        <f t="shared" si="7"/>
        <v>921.56350309478569</v>
      </c>
      <c r="D135" s="61">
        <f t="shared" si="8"/>
        <v>2467.8157090350101</v>
      </c>
      <c r="E135" s="61">
        <f t="shared" si="9"/>
        <v>3389.3792121297956</v>
      </c>
      <c r="F135" s="61">
        <f t="shared" si="10"/>
        <v>369250.79285215674</v>
      </c>
      <c r="G135" s="62">
        <f t="shared" si="11"/>
        <v>0</v>
      </c>
      <c r="H135" s="83">
        <f t="shared" si="13"/>
        <v>3389.3792121297956</v>
      </c>
      <c r="I135" s="71"/>
    </row>
    <row r="136" spans="2:9">
      <c r="B136" s="42">
        <f t="shared" si="12"/>
        <v>106</v>
      </c>
      <c r="C136" s="61">
        <f t="shared" si="7"/>
        <v>927.70725978208441</v>
      </c>
      <c r="D136" s="61">
        <f t="shared" si="8"/>
        <v>2461.6719523477113</v>
      </c>
      <c r="E136" s="61">
        <f t="shared" si="9"/>
        <v>3389.3792121297956</v>
      </c>
      <c r="F136" s="61">
        <f t="shared" si="10"/>
        <v>368323.08559237467</v>
      </c>
      <c r="G136" s="62">
        <f t="shared" si="11"/>
        <v>0</v>
      </c>
      <c r="H136" s="83">
        <f t="shared" si="13"/>
        <v>3389.3792121297956</v>
      </c>
      <c r="I136" s="71"/>
    </row>
    <row r="137" spans="2:9">
      <c r="B137" s="42">
        <f t="shared" si="12"/>
        <v>107</v>
      </c>
      <c r="C137" s="61">
        <f t="shared" si="7"/>
        <v>933.89197484729834</v>
      </c>
      <c r="D137" s="61">
        <f t="shared" si="8"/>
        <v>2455.4872372824971</v>
      </c>
      <c r="E137" s="61">
        <f t="shared" si="9"/>
        <v>3389.3792121297956</v>
      </c>
      <c r="F137" s="61">
        <f t="shared" si="10"/>
        <v>367389.19361752737</v>
      </c>
      <c r="G137" s="62">
        <f t="shared" si="11"/>
        <v>0</v>
      </c>
      <c r="H137" s="83">
        <f t="shared" si="13"/>
        <v>3389.3792121297956</v>
      </c>
      <c r="I137" s="71"/>
    </row>
    <row r="138" spans="2:9">
      <c r="B138" s="42">
        <f t="shared" si="12"/>
        <v>108</v>
      </c>
      <c r="C138" s="61">
        <f t="shared" si="7"/>
        <v>940.11792134628035</v>
      </c>
      <c r="D138" s="61">
        <f t="shared" si="8"/>
        <v>2449.2612907835151</v>
      </c>
      <c r="E138" s="61">
        <f t="shared" si="9"/>
        <v>3389.3792121297956</v>
      </c>
      <c r="F138" s="61">
        <f t="shared" si="10"/>
        <v>366449.0756961811</v>
      </c>
      <c r="G138" s="62">
        <f t="shared" si="11"/>
        <v>0</v>
      </c>
      <c r="H138" s="83">
        <f t="shared" si="13"/>
        <v>3389.3792121297956</v>
      </c>
      <c r="I138" s="71"/>
    </row>
    <row r="139" spans="2:9">
      <c r="B139" s="42">
        <f t="shared" si="12"/>
        <v>109</v>
      </c>
      <c r="C139" s="61">
        <f t="shared" si="7"/>
        <v>946.38537415525548</v>
      </c>
      <c r="D139" s="61">
        <f t="shared" si="8"/>
        <v>2442.9938379745404</v>
      </c>
      <c r="E139" s="61">
        <f t="shared" si="9"/>
        <v>3389.3792121297956</v>
      </c>
      <c r="F139" s="61">
        <f t="shared" si="10"/>
        <v>365502.69032202585</v>
      </c>
      <c r="G139" s="62">
        <f t="shared" si="11"/>
        <v>0</v>
      </c>
      <c r="H139" s="83">
        <f t="shared" si="13"/>
        <v>3389.3792121297956</v>
      </c>
      <c r="I139" s="71"/>
    </row>
    <row r="140" spans="2:9">
      <c r="B140" s="42">
        <f t="shared" si="12"/>
        <v>110</v>
      </c>
      <c r="C140" s="61">
        <f t="shared" si="7"/>
        <v>952.6946099829571</v>
      </c>
      <c r="D140" s="61">
        <f t="shared" si="8"/>
        <v>2436.6846021468382</v>
      </c>
      <c r="E140" s="61">
        <f t="shared" si="9"/>
        <v>3389.3792121297952</v>
      </c>
      <c r="F140" s="61">
        <f t="shared" si="10"/>
        <v>364549.9957120429</v>
      </c>
      <c r="G140" s="62">
        <f t="shared" si="11"/>
        <v>0</v>
      </c>
      <c r="H140" s="83">
        <f t="shared" si="13"/>
        <v>3389.3792121297952</v>
      </c>
      <c r="I140" s="71"/>
    </row>
    <row r="141" spans="2:9">
      <c r="B141" s="42">
        <f t="shared" si="12"/>
        <v>111</v>
      </c>
      <c r="C141" s="61">
        <f t="shared" si="7"/>
        <v>959.04590738284355</v>
      </c>
      <c r="D141" s="61">
        <f t="shared" si="8"/>
        <v>2430.3333047469523</v>
      </c>
      <c r="E141" s="61">
        <f t="shared" si="9"/>
        <v>3389.3792121297956</v>
      </c>
      <c r="F141" s="61">
        <f t="shared" si="10"/>
        <v>363590.94980466005</v>
      </c>
      <c r="G141" s="62">
        <f t="shared" si="11"/>
        <v>0</v>
      </c>
      <c r="H141" s="83">
        <f t="shared" si="13"/>
        <v>3389.3792121297956</v>
      </c>
      <c r="I141" s="71"/>
    </row>
    <row r="142" spans="2:9">
      <c r="B142" s="42">
        <f t="shared" si="12"/>
        <v>112</v>
      </c>
      <c r="C142" s="61">
        <f t="shared" si="7"/>
        <v>965.4395467653959</v>
      </c>
      <c r="D142" s="61">
        <f t="shared" si="8"/>
        <v>2423.9396653643998</v>
      </c>
      <c r="E142" s="61">
        <f t="shared" si="9"/>
        <v>3389.3792121297956</v>
      </c>
      <c r="F142" s="61">
        <f t="shared" si="10"/>
        <v>362625.51025789464</v>
      </c>
      <c r="G142" s="62">
        <f t="shared" si="11"/>
        <v>0</v>
      </c>
      <c r="H142" s="83">
        <f t="shared" si="13"/>
        <v>3389.3792121297956</v>
      </c>
      <c r="I142" s="71"/>
    </row>
    <row r="143" spans="2:9">
      <c r="B143" s="42">
        <f t="shared" si="12"/>
        <v>113</v>
      </c>
      <c r="C143" s="61">
        <f t="shared" si="7"/>
        <v>971.87581041049862</v>
      </c>
      <c r="D143" s="61">
        <f t="shared" si="8"/>
        <v>2417.5034017192975</v>
      </c>
      <c r="E143" s="61">
        <f t="shared" si="9"/>
        <v>3389.3792121297961</v>
      </c>
      <c r="F143" s="61">
        <f t="shared" si="10"/>
        <v>361653.63444748416</v>
      </c>
      <c r="G143" s="62">
        <f t="shared" si="11"/>
        <v>0</v>
      </c>
      <c r="H143" s="83">
        <f t="shared" si="13"/>
        <v>3389.3792121297961</v>
      </c>
      <c r="I143" s="71"/>
    </row>
    <row r="144" spans="2:9">
      <c r="B144" s="42">
        <f t="shared" si="12"/>
        <v>114</v>
      </c>
      <c r="C144" s="61">
        <f t="shared" si="7"/>
        <v>978.35498247990199</v>
      </c>
      <c r="D144" s="61">
        <f t="shared" si="8"/>
        <v>2411.0242296498941</v>
      </c>
      <c r="E144" s="61">
        <f t="shared" si="9"/>
        <v>3389.3792121297961</v>
      </c>
      <c r="F144" s="61">
        <f t="shared" si="10"/>
        <v>360675.27946500428</v>
      </c>
      <c r="G144" s="62">
        <f t="shared" si="11"/>
        <v>0</v>
      </c>
      <c r="H144" s="83">
        <f t="shared" si="13"/>
        <v>3389.3792121297961</v>
      </c>
      <c r="I144" s="71"/>
    </row>
    <row r="145" spans="2:9">
      <c r="B145" s="42">
        <f t="shared" si="12"/>
        <v>115</v>
      </c>
      <c r="C145" s="61">
        <f t="shared" si="7"/>
        <v>984.87734902976786</v>
      </c>
      <c r="D145" s="61">
        <f t="shared" si="8"/>
        <v>2404.501863100028</v>
      </c>
      <c r="E145" s="61">
        <f t="shared" si="9"/>
        <v>3389.3792121297956</v>
      </c>
      <c r="F145" s="61">
        <f t="shared" si="10"/>
        <v>359690.40211597452</v>
      </c>
      <c r="G145" s="62">
        <f t="shared" si="11"/>
        <v>0</v>
      </c>
      <c r="H145" s="83">
        <f t="shared" si="13"/>
        <v>3389.3792121297956</v>
      </c>
      <c r="I145" s="71"/>
    </row>
    <row r="146" spans="2:9">
      <c r="B146" s="42">
        <f t="shared" si="12"/>
        <v>116</v>
      </c>
      <c r="C146" s="61">
        <f t="shared" si="7"/>
        <v>991.4431980232996</v>
      </c>
      <c r="D146" s="61">
        <f t="shared" si="8"/>
        <v>2397.9360141064963</v>
      </c>
      <c r="E146" s="61">
        <f t="shared" si="9"/>
        <v>3389.3792121297956</v>
      </c>
      <c r="F146" s="61">
        <f t="shared" si="10"/>
        <v>358698.95891795121</v>
      </c>
      <c r="G146" s="62">
        <f t="shared" si="11"/>
        <v>0</v>
      </c>
      <c r="H146" s="83">
        <f t="shared" si="13"/>
        <v>3389.3792121297956</v>
      </c>
      <c r="I146" s="71"/>
    </row>
    <row r="147" spans="2:9">
      <c r="B147" s="42">
        <f t="shared" si="12"/>
        <v>117</v>
      </c>
      <c r="C147" s="61">
        <f t="shared" si="7"/>
        <v>998.05281934345498</v>
      </c>
      <c r="D147" s="61">
        <f t="shared" si="8"/>
        <v>2391.3263927863409</v>
      </c>
      <c r="E147" s="61">
        <f t="shared" si="9"/>
        <v>3389.3792121297956</v>
      </c>
      <c r="F147" s="61">
        <f t="shared" si="10"/>
        <v>357700.90609860775</v>
      </c>
      <c r="G147" s="62">
        <f t="shared" si="11"/>
        <v>0</v>
      </c>
      <c r="H147" s="83">
        <f t="shared" si="13"/>
        <v>3389.3792121297956</v>
      </c>
      <c r="I147" s="71"/>
    </row>
    <row r="148" spans="2:9">
      <c r="B148" s="42">
        <f t="shared" si="12"/>
        <v>118</v>
      </c>
      <c r="C148" s="61">
        <f t="shared" si="7"/>
        <v>1004.7065048057445</v>
      </c>
      <c r="D148" s="61">
        <f t="shared" si="8"/>
        <v>2384.6727073240513</v>
      </c>
      <c r="E148" s="61">
        <f t="shared" si="9"/>
        <v>3389.3792121297956</v>
      </c>
      <c r="F148" s="61">
        <f t="shared" si="10"/>
        <v>356696.19959380198</v>
      </c>
      <c r="G148" s="62">
        <f t="shared" si="11"/>
        <v>0</v>
      </c>
      <c r="H148" s="83">
        <f t="shared" si="13"/>
        <v>3389.3792121297956</v>
      </c>
      <c r="I148" s="71"/>
    </row>
    <row r="149" spans="2:9">
      <c r="B149" s="42">
        <f t="shared" si="12"/>
        <v>119</v>
      </c>
      <c r="C149" s="61">
        <f t="shared" si="7"/>
        <v>1011.4045481711163</v>
      </c>
      <c r="D149" s="61">
        <f t="shared" si="8"/>
        <v>2377.9746639586797</v>
      </c>
      <c r="E149" s="61">
        <f t="shared" si="9"/>
        <v>3389.3792121297961</v>
      </c>
      <c r="F149" s="61">
        <f t="shared" si="10"/>
        <v>355684.79504563089</v>
      </c>
      <c r="G149" s="62">
        <f t="shared" si="11"/>
        <v>0</v>
      </c>
      <c r="H149" s="83">
        <f t="shared" si="13"/>
        <v>3389.3792121297961</v>
      </c>
      <c r="I149" s="71"/>
    </row>
    <row r="150" spans="2:9">
      <c r="B150" s="42">
        <f t="shared" si="12"/>
        <v>120</v>
      </c>
      <c r="C150" s="61">
        <f t="shared" si="7"/>
        <v>1018.1472451589237</v>
      </c>
      <c r="D150" s="61">
        <f t="shared" si="8"/>
        <v>2371.2319669708718</v>
      </c>
      <c r="E150" s="61">
        <f t="shared" si="9"/>
        <v>3389.3792121297956</v>
      </c>
      <c r="F150" s="61">
        <f t="shared" si="10"/>
        <v>354666.64780047198</v>
      </c>
      <c r="G150" s="62">
        <f t="shared" si="11"/>
        <v>0</v>
      </c>
      <c r="H150" s="83">
        <f t="shared" si="13"/>
        <v>3389.3792121297956</v>
      </c>
      <c r="I150" s="71"/>
    </row>
    <row r="151" spans="2:9">
      <c r="B151" s="42">
        <f t="shared" si="12"/>
        <v>121</v>
      </c>
      <c r="C151" s="61">
        <f t="shared" si="7"/>
        <v>1024.9348934599834</v>
      </c>
      <c r="D151" s="61">
        <f t="shared" si="8"/>
        <v>2364.4443186698127</v>
      </c>
      <c r="E151" s="61">
        <f t="shared" si="9"/>
        <v>3389.3792121297961</v>
      </c>
      <c r="F151" s="61">
        <f t="shared" si="10"/>
        <v>353641.71290701203</v>
      </c>
      <c r="G151" s="62">
        <f t="shared" si="11"/>
        <v>0</v>
      </c>
      <c r="H151" s="83">
        <f t="shared" si="13"/>
        <v>3389.3792121297961</v>
      </c>
      <c r="I151" s="71"/>
    </row>
    <row r="152" spans="2:9">
      <c r="B152" s="42">
        <f t="shared" si="12"/>
        <v>122</v>
      </c>
      <c r="C152" s="61">
        <f t="shared" si="7"/>
        <v>1031.7677927497164</v>
      </c>
      <c r="D152" s="61">
        <f t="shared" si="8"/>
        <v>2357.6114193800795</v>
      </c>
      <c r="E152" s="61">
        <f t="shared" si="9"/>
        <v>3389.3792121297956</v>
      </c>
      <c r="F152" s="61">
        <f t="shared" si="10"/>
        <v>352609.94511426229</v>
      </c>
      <c r="G152" s="62">
        <f t="shared" si="11"/>
        <v>0</v>
      </c>
      <c r="H152" s="83">
        <f t="shared" si="13"/>
        <v>3389.3792121297956</v>
      </c>
      <c r="I152" s="71"/>
    </row>
    <row r="153" spans="2:9">
      <c r="B153" s="42">
        <f t="shared" si="12"/>
        <v>123</v>
      </c>
      <c r="C153" s="61">
        <f t="shared" si="7"/>
        <v>1038.6462447013812</v>
      </c>
      <c r="D153" s="61">
        <f t="shared" si="8"/>
        <v>2350.7329674284147</v>
      </c>
      <c r="E153" s="61">
        <f t="shared" si="9"/>
        <v>3389.3792121297956</v>
      </c>
      <c r="F153" s="61">
        <f t="shared" si="10"/>
        <v>351571.29886956088</v>
      </c>
      <c r="G153" s="62">
        <f t="shared" si="11"/>
        <v>0</v>
      </c>
      <c r="H153" s="83">
        <f t="shared" si="13"/>
        <v>3389.3792121297956</v>
      </c>
      <c r="I153" s="71"/>
    </row>
    <row r="154" spans="2:9">
      <c r="B154" s="42">
        <f t="shared" si="12"/>
        <v>124</v>
      </c>
      <c r="C154" s="61">
        <f t="shared" si="7"/>
        <v>1045.5705529993904</v>
      </c>
      <c r="D154" s="61">
        <f t="shared" si="8"/>
        <v>2343.8086591304054</v>
      </c>
      <c r="E154" s="61">
        <f t="shared" si="9"/>
        <v>3389.3792121297956</v>
      </c>
      <c r="F154" s="61">
        <f t="shared" si="10"/>
        <v>350525.72831656149</v>
      </c>
      <c r="G154" s="62">
        <f t="shared" si="11"/>
        <v>0</v>
      </c>
      <c r="H154" s="83">
        <f t="shared" si="13"/>
        <v>3389.3792121297956</v>
      </c>
      <c r="I154" s="71"/>
    </row>
    <row r="155" spans="2:9">
      <c r="B155" s="42">
        <f t="shared" si="12"/>
        <v>125</v>
      </c>
      <c r="C155" s="61">
        <f t="shared" si="7"/>
        <v>1052.5410233527195</v>
      </c>
      <c r="D155" s="61">
        <f t="shared" si="8"/>
        <v>2336.8381887770761</v>
      </c>
      <c r="E155" s="61">
        <f t="shared" si="9"/>
        <v>3389.3792121297956</v>
      </c>
      <c r="F155" s="61">
        <f t="shared" si="10"/>
        <v>349473.18729320879</v>
      </c>
      <c r="G155" s="62">
        <f t="shared" si="11"/>
        <v>0</v>
      </c>
      <c r="H155" s="83">
        <f t="shared" si="13"/>
        <v>3389.3792121297956</v>
      </c>
      <c r="I155" s="71"/>
    </row>
    <row r="156" spans="2:9">
      <c r="B156" s="42">
        <f t="shared" si="12"/>
        <v>126</v>
      </c>
      <c r="C156" s="61">
        <f t="shared" si="7"/>
        <v>1059.5579635084046</v>
      </c>
      <c r="D156" s="61">
        <f t="shared" si="8"/>
        <v>2329.8212486213911</v>
      </c>
      <c r="E156" s="61">
        <f t="shared" si="9"/>
        <v>3389.3792121297956</v>
      </c>
      <c r="F156" s="61">
        <f t="shared" si="10"/>
        <v>348413.62932970037</v>
      </c>
      <c r="G156" s="62">
        <f t="shared" si="11"/>
        <v>0</v>
      </c>
      <c r="H156" s="83">
        <f t="shared" si="13"/>
        <v>3389.3792121297956</v>
      </c>
      <c r="I156" s="71"/>
    </row>
    <row r="157" spans="2:9">
      <c r="B157" s="42">
        <f t="shared" si="12"/>
        <v>127</v>
      </c>
      <c r="C157" s="61">
        <f t="shared" si="7"/>
        <v>1066.6216832651273</v>
      </c>
      <c r="D157" s="61">
        <f t="shared" si="8"/>
        <v>2322.7575288646685</v>
      </c>
      <c r="E157" s="61">
        <f t="shared" si="9"/>
        <v>3389.3792121297956</v>
      </c>
      <c r="F157" s="61">
        <f t="shared" si="10"/>
        <v>347347.00764643523</v>
      </c>
      <c r="G157" s="62">
        <f t="shared" si="11"/>
        <v>0</v>
      </c>
      <c r="H157" s="83">
        <f t="shared" si="13"/>
        <v>3389.3792121297956</v>
      </c>
      <c r="I157" s="71"/>
    </row>
    <row r="158" spans="2:9">
      <c r="B158" s="42">
        <f t="shared" si="12"/>
        <v>128</v>
      </c>
      <c r="C158" s="61">
        <f t="shared" si="7"/>
        <v>1073.7324944868947</v>
      </c>
      <c r="D158" s="61">
        <f t="shared" si="8"/>
        <v>2315.646717642901</v>
      </c>
      <c r="E158" s="61">
        <f t="shared" si="9"/>
        <v>3389.3792121297956</v>
      </c>
      <c r="F158" s="61">
        <f t="shared" si="10"/>
        <v>346273.27515194833</v>
      </c>
      <c r="G158" s="62">
        <f t="shared" si="11"/>
        <v>0</v>
      </c>
      <c r="H158" s="83">
        <f t="shared" si="13"/>
        <v>3389.3792121297956</v>
      </c>
      <c r="I158" s="71"/>
    </row>
    <row r="159" spans="2:9">
      <c r="B159" s="42">
        <f t="shared" si="12"/>
        <v>129</v>
      </c>
      <c r="C159" s="61">
        <f t="shared" ref="C159:C222" si="14">IF(B159&lt;=$D$10,IF($G$1008&gt;3,IF($G$1001=1,IF(B159&lt;=$G$9+IF(OR($G$1008=2,$G$1008=3),$D$10,0),IF(ISERR(PPMT($G$11/12,B159,$F$1012,-$F$30)),"",PPMT($G$11/12,B159,$F$1012,-$F$30)),IF(ISERR(PPMT($G$12/12,B159,$F$1012,-D1153)),"",PPMT($G$12/12,B159,$F$1012,-D1153))),IF(B159&lt;=$D$7,$F$30/($F$1012),"")),0),IF($G$1001=1,IF($G$1008=1,C1154,IF(B159&lt;=$G$9+IF(OR($G$1008=2,$G$1008=3),$D$10,0),IF(ISERR(PPMT($G$11/12,B159-$D$7+$F$1012,$D$7-$D$7+$F$1012,-$F$30)),"",PPMT($G$11/12,B159-$D$7+$F$1012,$D$7-$D$7+$F$1012,-$F$30)),IF(ISERR(PPMT($G$12/12,B159-$D$7+$F$1012,$D$7-$D$7+$F$1012,-D1153)),"",PPMT($G$12/12,B159-$D$7+$F$1012-$G$9,$D$7-$D$7+$F$1012-$G$9,-D1153)))),IF(B159&lt;=$D$7,$F$30/($F$1012),"")))</f>
        <v>1080.8907111168073</v>
      </c>
      <c r="D159" s="61">
        <f t="shared" ref="D159:D222" si="15">IF(B159&lt;=$D$7,IF(B159&lt;=$D$7-$F$1013,0,IF($G$1001=1,IF(B159&lt;=$G$9+$D$7-$F$1013,IF(OR($G$1008&gt;3,$D$10=0),IF(ISERR(IPMT($G$11/12,B159-$D$7+$F$1013,$D$7-$D$7+$F$1013,-$F$30)),"",IPMT($G$11/12,B159-$D$7+$F$1013,$D$7-$D$7+$F$1013,-$F$30)),F158*$G$11/12),IF(OR($G$1008&gt;3,$D$10=0),IF(ISERR(IPMT($G$12/12,B159-$D$7+$F$1013-$G$9,$D$7-$D$7+$F$1013-$G$9,-D1153)),"",IPMT($G$12/12,B159-$D$7+$F$1013-$G$9,$D$7-$D$7+$F$1013-$G$9,-D1153)),F158*$G$12/12)),IF(B159&lt;=$G$9+$D$7-$F$1013,F158*$G$11/12,F158*$G$12/12))),"")</f>
        <v>2308.4885010129883</v>
      </c>
      <c r="E159" s="61">
        <f t="shared" ref="E159:E222" si="16">IF(ISERR(D159+C159),"",D159+C159)</f>
        <v>3389.3792121297956</v>
      </c>
      <c r="F159" s="61">
        <f t="shared" ref="F159:F222" si="17">IF(ISERR(F158-C159),"",F158-C159)</f>
        <v>345192.38444083155</v>
      </c>
      <c r="G159" s="62">
        <f t="shared" ref="G159:G222" si="18">IF(B159&lt;=$D$7,IF(AND(MOD(B159,12)=1,B159&gt;1),$F$30*$E$23+F158*$E$22+$E$24,0)+IF(AND($G$1008&gt;2,B159&lt;=$D$10),0,$E$18*F158+$E$19*$F$30+$E$20),"")</f>
        <v>0</v>
      </c>
      <c r="H159" s="83">
        <f t="shared" si="13"/>
        <v>3389.3792121297956</v>
      </c>
      <c r="I159" s="71"/>
    </row>
    <row r="160" spans="2:9">
      <c r="B160" s="42">
        <f t="shared" ref="B160:B223" si="19">IF(B159&gt;=$D$7, " ", B159+1)</f>
        <v>130</v>
      </c>
      <c r="C160" s="61">
        <f t="shared" si="14"/>
        <v>1088.0966491909194</v>
      </c>
      <c r="D160" s="61">
        <f t="shared" si="15"/>
        <v>2301.2825629388763</v>
      </c>
      <c r="E160" s="61">
        <f t="shared" si="16"/>
        <v>3389.3792121297956</v>
      </c>
      <c r="F160" s="61">
        <f t="shared" si="17"/>
        <v>344104.28779164061</v>
      </c>
      <c r="G160" s="62">
        <f t="shared" si="18"/>
        <v>0</v>
      </c>
      <c r="H160" s="83">
        <f t="shared" ref="H160:H223" si="20">IF(ISERR(E160+G160),"",E160+G160)</f>
        <v>3389.3792121297956</v>
      </c>
      <c r="I160" s="71"/>
    </row>
    <row r="161" spans="2:9">
      <c r="B161" s="42">
        <f t="shared" si="19"/>
        <v>131</v>
      </c>
      <c r="C161" s="61">
        <f t="shared" si="14"/>
        <v>1095.3506268521921</v>
      </c>
      <c r="D161" s="61">
        <f t="shared" si="15"/>
        <v>2294.0285852776037</v>
      </c>
      <c r="E161" s="61">
        <f t="shared" si="16"/>
        <v>3389.3792121297956</v>
      </c>
      <c r="F161" s="61">
        <f t="shared" si="17"/>
        <v>343008.93716478843</v>
      </c>
      <c r="G161" s="62">
        <f t="shared" si="18"/>
        <v>0</v>
      </c>
      <c r="H161" s="83">
        <f t="shared" si="20"/>
        <v>3389.3792121297956</v>
      </c>
      <c r="I161" s="71"/>
    </row>
    <row r="162" spans="2:9">
      <c r="B162" s="42">
        <f t="shared" si="19"/>
        <v>132</v>
      </c>
      <c r="C162" s="61">
        <f t="shared" si="14"/>
        <v>1102.6529643645401</v>
      </c>
      <c r="D162" s="61">
        <f t="shared" si="15"/>
        <v>2286.7262477652557</v>
      </c>
      <c r="E162" s="61">
        <f t="shared" si="16"/>
        <v>3389.3792121297956</v>
      </c>
      <c r="F162" s="61">
        <f t="shared" si="17"/>
        <v>341906.28420042386</v>
      </c>
      <c r="G162" s="62">
        <f t="shared" si="18"/>
        <v>0</v>
      </c>
      <c r="H162" s="83">
        <f t="shared" si="20"/>
        <v>3389.3792121297956</v>
      </c>
      <c r="I162" s="71"/>
    </row>
    <row r="163" spans="2:9">
      <c r="B163" s="42">
        <f t="shared" si="19"/>
        <v>133</v>
      </c>
      <c r="C163" s="61">
        <f t="shared" si="14"/>
        <v>1110.0039841269704</v>
      </c>
      <c r="D163" s="61">
        <f t="shared" si="15"/>
        <v>2279.3752280028257</v>
      </c>
      <c r="E163" s="61">
        <f t="shared" si="16"/>
        <v>3389.3792121297961</v>
      </c>
      <c r="F163" s="61">
        <f t="shared" si="17"/>
        <v>340796.2802162969</v>
      </c>
      <c r="G163" s="62">
        <f t="shared" si="18"/>
        <v>0</v>
      </c>
      <c r="H163" s="83">
        <f t="shared" si="20"/>
        <v>3389.3792121297961</v>
      </c>
      <c r="I163" s="71"/>
    </row>
    <row r="164" spans="2:9">
      <c r="B164" s="42">
        <f t="shared" si="19"/>
        <v>134</v>
      </c>
      <c r="C164" s="61">
        <f t="shared" si="14"/>
        <v>1117.4040106878169</v>
      </c>
      <c r="D164" s="61">
        <f t="shared" si="15"/>
        <v>2271.9752014419792</v>
      </c>
      <c r="E164" s="61">
        <f t="shared" si="16"/>
        <v>3389.3792121297961</v>
      </c>
      <c r="F164" s="61">
        <f t="shared" si="17"/>
        <v>339678.87620560906</v>
      </c>
      <c r="G164" s="62">
        <f t="shared" si="18"/>
        <v>0</v>
      </c>
      <c r="H164" s="83">
        <f t="shared" si="20"/>
        <v>3389.3792121297961</v>
      </c>
      <c r="I164" s="71"/>
    </row>
    <row r="165" spans="2:9">
      <c r="B165" s="42">
        <f t="shared" si="19"/>
        <v>135</v>
      </c>
      <c r="C165" s="61">
        <f t="shared" si="14"/>
        <v>1124.8533707590689</v>
      </c>
      <c r="D165" s="61">
        <f t="shared" si="15"/>
        <v>2264.525841370727</v>
      </c>
      <c r="E165" s="61">
        <f t="shared" si="16"/>
        <v>3389.3792121297956</v>
      </c>
      <c r="F165" s="61">
        <f t="shared" si="17"/>
        <v>338554.02283485001</v>
      </c>
      <c r="G165" s="62">
        <f t="shared" si="18"/>
        <v>0</v>
      </c>
      <c r="H165" s="83">
        <f t="shared" si="20"/>
        <v>3389.3792121297956</v>
      </c>
      <c r="I165" s="71"/>
    </row>
    <row r="166" spans="2:9">
      <c r="B166" s="42">
        <f t="shared" si="19"/>
        <v>136</v>
      </c>
      <c r="C166" s="61">
        <f t="shared" si="14"/>
        <v>1132.3523932307962</v>
      </c>
      <c r="D166" s="61">
        <f t="shared" si="15"/>
        <v>2257.0268188989999</v>
      </c>
      <c r="E166" s="61">
        <f t="shared" si="16"/>
        <v>3389.3792121297961</v>
      </c>
      <c r="F166" s="61">
        <f t="shared" si="17"/>
        <v>337421.67044161924</v>
      </c>
      <c r="G166" s="62">
        <f t="shared" si="18"/>
        <v>0</v>
      </c>
      <c r="H166" s="83">
        <f t="shared" si="20"/>
        <v>3389.3792121297961</v>
      </c>
      <c r="I166" s="71"/>
    </row>
    <row r="167" spans="2:9">
      <c r="B167" s="42">
        <f t="shared" si="19"/>
        <v>137</v>
      </c>
      <c r="C167" s="61">
        <f t="shared" si="14"/>
        <v>1139.9014091856679</v>
      </c>
      <c r="D167" s="61">
        <f t="shared" si="15"/>
        <v>2249.4778029441277</v>
      </c>
      <c r="E167" s="61">
        <f t="shared" si="16"/>
        <v>3389.3792121297956</v>
      </c>
      <c r="F167" s="61">
        <f t="shared" si="17"/>
        <v>336281.76903243357</v>
      </c>
      <c r="G167" s="62">
        <f t="shared" si="18"/>
        <v>0</v>
      </c>
      <c r="H167" s="83">
        <f t="shared" si="20"/>
        <v>3389.3792121297956</v>
      </c>
      <c r="I167" s="71"/>
    </row>
    <row r="168" spans="2:9">
      <c r="B168" s="42">
        <f t="shared" si="19"/>
        <v>138</v>
      </c>
      <c r="C168" s="61">
        <f t="shared" si="14"/>
        <v>1147.5007519135727</v>
      </c>
      <c r="D168" s="61">
        <f t="shared" si="15"/>
        <v>2241.8784602162232</v>
      </c>
      <c r="E168" s="61">
        <f t="shared" si="16"/>
        <v>3389.3792121297956</v>
      </c>
      <c r="F168" s="61">
        <f t="shared" si="17"/>
        <v>335134.26828051999</v>
      </c>
      <c r="G168" s="62">
        <f t="shared" si="18"/>
        <v>0</v>
      </c>
      <c r="H168" s="83">
        <f t="shared" si="20"/>
        <v>3389.3792121297956</v>
      </c>
      <c r="I168" s="71"/>
    </row>
    <row r="169" spans="2:9">
      <c r="B169" s="42">
        <f t="shared" si="19"/>
        <v>139</v>
      </c>
      <c r="C169" s="61">
        <f t="shared" si="14"/>
        <v>1155.1507569263299</v>
      </c>
      <c r="D169" s="61">
        <f t="shared" si="15"/>
        <v>2234.2284552034657</v>
      </c>
      <c r="E169" s="61">
        <f t="shared" si="16"/>
        <v>3389.3792121297956</v>
      </c>
      <c r="F169" s="61">
        <f t="shared" si="17"/>
        <v>333979.11752359365</v>
      </c>
      <c r="G169" s="62">
        <f t="shared" si="18"/>
        <v>0</v>
      </c>
      <c r="H169" s="83">
        <f t="shared" si="20"/>
        <v>3389.3792121297956</v>
      </c>
      <c r="I169" s="71"/>
    </row>
    <row r="170" spans="2:9">
      <c r="B170" s="42">
        <f t="shared" si="19"/>
        <v>140</v>
      </c>
      <c r="C170" s="61">
        <f t="shared" si="14"/>
        <v>1162.8517619725051</v>
      </c>
      <c r="D170" s="61">
        <f t="shared" si="15"/>
        <v>2226.5274501572903</v>
      </c>
      <c r="E170" s="61">
        <f t="shared" si="16"/>
        <v>3389.3792121297956</v>
      </c>
      <c r="F170" s="61">
        <f t="shared" si="17"/>
        <v>332816.26576162112</v>
      </c>
      <c r="G170" s="62">
        <f t="shared" si="18"/>
        <v>0</v>
      </c>
      <c r="H170" s="83">
        <f t="shared" si="20"/>
        <v>3389.3792121297956</v>
      </c>
      <c r="I170" s="71"/>
    </row>
    <row r="171" spans="2:9">
      <c r="B171" s="42">
        <f t="shared" si="19"/>
        <v>141</v>
      </c>
      <c r="C171" s="61">
        <f t="shared" si="14"/>
        <v>1170.604107052322</v>
      </c>
      <c r="D171" s="61">
        <f t="shared" si="15"/>
        <v>2218.7751050774741</v>
      </c>
      <c r="E171" s="61">
        <f t="shared" si="16"/>
        <v>3389.3792121297961</v>
      </c>
      <c r="F171" s="61">
        <f t="shared" si="17"/>
        <v>331645.6616545688</v>
      </c>
      <c r="G171" s="62">
        <f t="shared" si="18"/>
        <v>0</v>
      </c>
      <c r="H171" s="83">
        <f t="shared" si="20"/>
        <v>3389.3792121297961</v>
      </c>
      <c r="I171" s="71"/>
    </row>
    <row r="172" spans="2:9">
      <c r="B172" s="42">
        <f t="shared" si="19"/>
        <v>142</v>
      </c>
      <c r="C172" s="61">
        <f t="shared" si="14"/>
        <v>1178.4081344326707</v>
      </c>
      <c r="D172" s="61">
        <f t="shared" si="15"/>
        <v>2210.9710776971251</v>
      </c>
      <c r="E172" s="61">
        <f t="shared" si="16"/>
        <v>3389.3792121297956</v>
      </c>
      <c r="F172" s="61">
        <f t="shared" si="17"/>
        <v>330467.25352013612</v>
      </c>
      <c r="G172" s="62">
        <f t="shared" si="18"/>
        <v>0</v>
      </c>
      <c r="H172" s="83">
        <f t="shared" si="20"/>
        <v>3389.3792121297956</v>
      </c>
      <c r="I172" s="71"/>
    </row>
    <row r="173" spans="2:9">
      <c r="B173" s="42">
        <f t="shared" si="19"/>
        <v>143</v>
      </c>
      <c r="C173" s="61">
        <f t="shared" si="14"/>
        <v>1186.2641886622216</v>
      </c>
      <c r="D173" s="61">
        <f t="shared" si="15"/>
        <v>2203.1150234675742</v>
      </c>
      <c r="E173" s="61">
        <f t="shared" si="16"/>
        <v>3389.3792121297956</v>
      </c>
      <c r="F173" s="61">
        <f t="shared" si="17"/>
        <v>329280.98933147389</v>
      </c>
      <c r="G173" s="62">
        <f t="shared" si="18"/>
        <v>0</v>
      </c>
      <c r="H173" s="83">
        <f t="shared" si="20"/>
        <v>3389.3792121297956</v>
      </c>
      <c r="I173" s="71"/>
    </row>
    <row r="174" spans="2:9">
      <c r="B174" s="42">
        <f t="shared" si="19"/>
        <v>144</v>
      </c>
      <c r="C174" s="61">
        <f t="shared" si="14"/>
        <v>1194.1726165866367</v>
      </c>
      <c r="D174" s="61">
        <f t="shared" si="15"/>
        <v>2195.2065955431594</v>
      </c>
      <c r="E174" s="61">
        <f t="shared" si="16"/>
        <v>3389.3792121297961</v>
      </c>
      <c r="F174" s="61">
        <f t="shared" si="17"/>
        <v>328086.81671488727</v>
      </c>
      <c r="G174" s="62">
        <f t="shared" si="18"/>
        <v>0</v>
      </c>
      <c r="H174" s="83">
        <f t="shared" si="20"/>
        <v>3389.3792121297961</v>
      </c>
      <c r="I174" s="71"/>
    </row>
    <row r="175" spans="2:9">
      <c r="B175" s="42">
        <f t="shared" si="19"/>
        <v>145</v>
      </c>
      <c r="C175" s="61">
        <f t="shared" si="14"/>
        <v>1202.1337673638811</v>
      </c>
      <c r="D175" s="61">
        <f t="shared" si="15"/>
        <v>2187.2454447659147</v>
      </c>
      <c r="E175" s="61">
        <f t="shared" si="16"/>
        <v>3389.3792121297956</v>
      </c>
      <c r="F175" s="61">
        <f t="shared" si="17"/>
        <v>326884.68294752337</v>
      </c>
      <c r="G175" s="62">
        <f t="shared" si="18"/>
        <v>0</v>
      </c>
      <c r="H175" s="83">
        <f t="shared" si="20"/>
        <v>3389.3792121297956</v>
      </c>
      <c r="I175" s="71"/>
    </row>
    <row r="176" spans="2:9">
      <c r="B176" s="42">
        <f t="shared" si="19"/>
        <v>146</v>
      </c>
      <c r="C176" s="61">
        <f t="shared" si="14"/>
        <v>1210.1479924796402</v>
      </c>
      <c r="D176" s="61">
        <f t="shared" si="15"/>
        <v>2179.2312196501557</v>
      </c>
      <c r="E176" s="61">
        <f t="shared" si="16"/>
        <v>3389.3792121297956</v>
      </c>
      <c r="F176" s="61">
        <f t="shared" si="17"/>
        <v>325674.53495504375</v>
      </c>
      <c r="G176" s="62">
        <f t="shared" si="18"/>
        <v>0</v>
      </c>
      <c r="H176" s="83">
        <f t="shared" si="20"/>
        <v>3389.3792121297956</v>
      </c>
      <c r="I176" s="71"/>
    </row>
    <row r="177" spans="2:9">
      <c r="B177" s="42">
        <f t="shared" si="19"/>
        <v>147</v>
      </c>
      <c r="C177" s="61">
        <f t="shared" si="14"/>
        <v>1218.2156457628375</v>
      </c>
      <c r="D177" s="61">
        <f t="shared" si="15"/>
        <v>2171.1635663669576</v>
      </c>
      <c r="E177" s="61">
        <f t="shared" si="16"/>
        <v>3389.3792121297952</v>
      </c>
      <c r="F177" s="61">
        <f t="shared" si="17"/>
        <v>324456.31930928089</v>
      </c>
      <c r="G177" s="62">
        <f t="shared" si="18"/>
        <v>0</v>
      </c>
      <c r="H177" s="83">
        <f t="shared" si="20"/>
        <v>3389.3792121297952</v>
      </c>
      <c r="I177" s="71"/>
    </row>
    <row r="178" spans="2:9">
      <c r="B178" s="42">
        <f t="shared" si="19"/>
        <v>148</v>
      </c>
      <c r="C178" s="61">
        <f t="shared" si="14"/>
        <v>1226.3370834012567</v>
      </c>
      <c r="D178" s="61">
        <f t="shared" si="15"/>
        <v>2163.042128728539</v>
      </c>
      <c r="E178" s="61">
        <f t="shared" si="16"/>
        <v>3389.3792121297956</v>
      </c>
      <c r="F178" s="61">
        <f t="shared" si="17"/>
        <v>323229.98222587962</v>
      </c>
      <c r="G178" s="62">
        <f t="shared" si="18"/>
        <v>0</v>
      </c>
      <c r="H178" s="83">
        <f t="shared" si="20"/>
        <v>3389.3792121297956</v>
      </c>
      <c r="I178" s="71"/>
    </row>
    <row r="179" spans="2:9">
      <c r="B179" s="42">
        <f t="shared" si="19"/>
        <v>149</v>
      </c>
      <c r="C179" s="61">
        <f t="shared" si="14"/>
        <v>1234.512663957265</v>
      </c>
      <c r="D179" s="61">
        <f t="shared" si="15"/>
        <v>2154.8665481725311</v>
      </c>
      <c r="E179" s="61">
        <f t="shared" si="16"/>
        <v>3389.3792121297961</v>
      </c>
      <c r="F179" s="61">
        <f t="shared" si="17"/>
        <v>321995.46956192236</v>
      </c>
      <c r="G179" s="62">
        <f t="shared" si="18"/>
        <v>0</v>
      </c>
      <c r="H179" s="83">
        <f t="shared" si="20"/>
        <v>3389.3792121297961</v>
      </c>
      <c r="I179" s="71"/>
    </row>
    <row r="180" spans="2:9">
      <c r="B180" s="42">
        <f t="shared" si="19"/>
        <v>150</v>
      </c>
      <c r="C180" s="61">
        <f t="shared" si="14"/>
        <v>1242.7427483836468</v>
      </c>
      <c r="D180" s="61">
        <f t="shared" si="15"/>
        <v>2146.6364637461493</v>
      </c>
      <c r="E180" s="61">
        <f t="shared" si="16"/>
        <v>3389.3792121297961</v>
      </c>
      <c r="F180" s="61">
        <f t="shared" si="17"/>
        <v>320752.7268135387</v>
      </c>
      <c r="G180" s="62">
        <f t="shared" si="18"/>
        <v>0</v>
      </c>
      <c r="H180" s="83">
        <f t="shared" si="20"/>
        <v>3389.3792121297961</v>
      </c>
      <c r="I180" s="71"/>
    </row>
    <row r="181" spans="2:9">
      <c r="B181" s="42">
        <f t="shared" si="19"/>
        <v>151</v>
      </c>
      <c r="C181" s="61">
        <f t="shared" si="14"/>
        <v>1251.0277000395376</v>
      </c>
      <c r="D181" s="61">
        <f t="shared" si="15"/>
        <v>2138.351512090258</v>
      </c>
      <c r="E181" s="61">
        <f t="shared" si="16"/>
        <v>3389.3792121297956</v>
      </c>
      <c r="F181" s="61">
        <f t="shared" si="17"/>
        <v>319501.69911349914</v>
      </c>
      <c r="G181" s="62">
        <f t="shared" si="18"/>
        <v>0</v>
      </c>
      <c r="H181" s="83">
        <f t="shared" si="20"/>
        <v>3389.3792121297956</v>
      </c>
      <c r="I181" s="71"/>
    </row>
    <row r="182" spans="2:9">
      <c r="B182" s="42">
        <f t="shared" si="19"/>
        <v>152</v>
      </c>
      <c r="C182" s="61">
        <f t="shared" si="14"/>
        <v>1259.367884706468</v>
      </c>
      <c r="D182" s="61">
        <f t="shared" si="15"/>
        <v>2130.0113274233281</v>
      </c>
      <c r="E182" s="61">
        <f t="shared" si="16"/>
        <v>3389.3792121297961</v>
      </c>
      <c r="F182" s="61">
        <f t="shared" si="17"/>
        <v>318242.33122879267</v>
      </c>
      <c r="G182" s="62">
        <f t="shared" si="18"/>
        <v>0</v>
      </c>
      <c r="H182" s="83">
        <f t="shared" si="20"/>
        <v>3389.3792121297961</v>
      </c>
      <c r="I182" s="71"/>
    </row>
    <row r="183" spans="2:9">
      <c r="B183" s="42">
        <f t="shared" si="19"/>
        <v>153</v>
      </c>
      <c r="C183" s="61">
        <f t="shared" si="14"/>
        <v>1267.7636706045112</v>
      </c>
      <c r="D183" s="61">
        <f t="shared" si="15"/>
        <v>2121.6155415252847</v>
      </c>
      <c r="E183" s="61">
        <f t="shared" si="16"/>
        <v>3389.3792121297956</v>
      </c>
      <c r="F183" s="61">
        <f t="shared" si="17"/>
        <v>316974.56755818817</v>
      </c>
      <c r="G183" s="62">
        <f t="shared" si="18"/>
        <v>0</v>
      </c>
      <c r="H183" s="83">
        <f t="shared" si="20"/>
        <v>3389.3792121297956</v>
      </c>
      <c r="I183" s="71"/>
    </row>
    <row r="184" spans="2:9">
      <c r="B184" s="42">
        <f t="shared" si="19"/>
        <v>154</v>
      </c>
      <c r="C184" s="61">
        <f t="shared" si="14"/>
        <v>1276.2154284085411</v>
      </c>
      <c r="D184" s="61">
        <f t="shared" si="15"/>
        <v>2113.1637837212552</v>
      </c>
      <c r="E184" s="61">
        <f t="shared" si="16"/>
        <v>3389.3792121297965</v>
      </c>
      <c r="F184" s="61">
        <f t="shared" si="17"/>
        <v>315698.35212977964</v>
      </c>
      <c r="G184" s="62">
        <f t="shared" si="18"/>
        <v>0</v>
      </c>
      <c r="H184" s="83">
        <f t="shared" si="20"/>
        <v>3389.3792121297965</v>
      </c>
      <c r="I184" s="71"/>
    </row>
    <row r="185" spans="2:9">
      <c r="B185" s="42">
        <f t="shared" si="19"/>
        <v>155</v>
      </c>
      <c r="C185" s="61">
        <f t="shared" si="14"/>
        <v>1284.723531264598</v>
      </c>
      <c r="D185" s="61">
        <f t="shared" si="15"/>
        <v>2104.6556808651976</v>
      </c>
      <c r="E185" s="61">
        <f t="shared" si="16"/>
        <v>3389.3792121297956</v>
      </c>
      <c r="F185" s="61">
        <f t="shared" si="17"/>
        <v>314413.62859851506</v>
      </c>
      <c r="G185" s="62">
        <f t="shared" si="18"/>
        <v>0</v>
      </c>
      <c r="H185" s="83">
        <f t="shared" si="20"/>
        <v>3389.3792121297956</v>
      </c>
      <c r="I185" s="71"/>
    </row>
    <row r="186" spans="2:9">
      <c r="B186" s="42">
        <f t="shared" si="19"/>
        <v>156</v>
      </c>
      <c r="C186" s="61">
        <f t="shared" si="14"/>
        <v>1293.2883548063623</v>
      </c>
      <c r="D186" s="61">
        <f t="shared" si="15"/>
        <v>2096.0908573234337</v>
      </c>
      <c r="E186" s="61">
        <f t="shared" si="16"/>
        <v>3389.3792121297961</v>
      </c>
      <c r="F186" s="61">
        <f t="shared" si="17"/>
        <v>313120.34024370869</v>
      </c>
      <c r="G186" s="62">
        <f t="shared" si="18"/>
        <v>0</v>
      </c>
      <c r="H186" s="83">
        <f t="shared" si="20"/>
        <v>3389.3792121297961</v>
      </c>
      <c r="I186" s="71"/>
    </row>
    <row r="187" spans="2:9">
      <c r="B187" s="42">
        <f t="shared" si="19"/>
        <v>157</v>
      </c>
      <c r="C187" s="61">
        <f t="shared" si="14"/>
        <v>1301.9102771717378</v>
      </c>
      <c r="D187" s="61">
        <f t="shared" si="15"/>
        <v>2087.4689349580581</v>
      </c>
      <c r="E187" s="61">
        <f t="shared" si="16"/>
        <v>3389.3792121297956</v>
      </c>
      <c r="F187" s="61">
        <f t="shared" si="17"/>
        <v>311818.42996653693</v>
      </c>
      <c r="G187" s="62">
        <f t="shared" si="18"/>
        <v>0</v>
      </c>
      <c r="H187" s="83">
        <f t="shared" si="20"/>
        <v>3389.3792121297956</v>
      </c>
      <c r="I187" s="71"/>
    </row>
    <row r="188" spans="2:9">
      <c r="B188" s="42">
        <f t="shared" si="19"/>
        <v>158</v>
      </c>
      <c r="C188" s="61">
        <f t="shared" si="14"/>
        <v>1310.5896790195493</v>
      </c>
      <c r="D188" s="61">
        <f t="shared" si="15"/>
        <v>2078.7895331102459</v>
      </c>
      <c r="E188" s="61">
        <f t="shared" si="16"/>
        <v>3389.3792121297952</v>
      </c>
      <c r="F188" s="61">
        <f t="shared" si="17"/>
        <v>310507.84028751741</v>
      </c>
      <c r="G188" s="62">
        <f t="shared" si="18"/>
        <v>0</v>
      </c>
      <c r="H188" s="83">
        <f t="shared" si="20"/>
        <v>3389.3792121297952</v>
      </c>
      <c r="I188" s="71"/>
    </row>
    <row r="189" spans="2:9">
      <c r="B189" s="42">
        <f t="shared" si="19"/>
        <v>159</v>
      </c>
      <c r="C189" s="61">
        <f t="shared" si="14"/>
        <v>1319.3269435463467</v>
      </c>
      <c r="D189" s="61">
        <f t="shared" si="15"/>
        <v>2070.0522685834489</v>
      </c>
      <c r="E189" s="61">
        <f t="shared" si="16"/>
        <v>3389.3792121297956</v>
      </c>
      <c r="F189" s="61">
        <f t="shared" si="17"/>
        <v>309188.51334397105</v>
      </c>
      <c r="G189" s="62">
        <f t="shared" si="18"/>
        <v>0</v>
      </c>
      <c r="H189" s="83">
        <f t="shared" si="20"/>
        <v>3389.3792121297956</v>
      </c>
      <c r="I189" s="71"/>
    </row>
    <row r="190" spans="2:9">
      <c r="B190" s="42">
        <f t="shared" si="19"/>
        <v>160</v>
      </c>
      <c r="C190" s="61">
        <f t="shared" si="14"/>
        <v>1328.1224565033219</v>
      </c>
      <c r="D190" s="61">
        <f t="shared" si="15"/>
        <v>2061.256755626473</v>
      </c>
      <c r="E190" s="61">
        <f t="shared" si="16"/>
        <v>3389.3792121297947</v>
      </c>
      <c r="F190" s="61">
        <f t="shared" si="17"/>
        <v>307860.39088746771</v>
      </c>
      <c r="G190" s="62">
        <f t="shared" si="18"/>
        <v>0</v>
      </c>
      <c r="H190" s="83">
        <f t="shared" si="20"/>
        <v>3389.3792121297947</v>
      </c>
      <c r="I190" s="71"/>
    </row>
    <row r="191" spans="2:9">
      <c r="B191" s="42">
        <f t="shared" si="19"/>
        <v>161</v>
      </c>
      <c r="C191" s="61">
        <f t="shared" si="14"/>
        <v>1336.9766062133442</v>
      </c>
      <c r="D191" s="61">
        <f t="shared" si="15"/>
        <v>2052.4026059164521</v>
      </c>
      <c r="E191" s="61">
        <f t="shared" si="16"/>
        <v>3389.3792121297965</v>
      </c>
      <c r="F191" s="61">
        <f t="shared" si="17"/>
        <v>306523.41428125434</v>
      </c>
      <c r="G191" s="62">
        <f t="shared" si="18"/>
        <v>0</v>
      </c>
      <c r="H191" s="83">
        <f t="shared" si="20"/>
        <v>3389.3792121297965</v>
      </c>
      <c r="I191" s="71"/>
    </row>
    <row r="192" spans="2:9">
      <c r="B192" s="42">
        <f t="shared" si="19"/>
        <v>162</v>
      </c>
      <c r="C192" s="61">
        <f t="shared" si="14"/>
        <v>1345.8897835881</v>
      </c>
      <c r="D192" s="61">
        <f t="shared" si="15"/>
        <v>2043.4894285416958</v>
      </c>
      <c r="E192" s="61">
        <f t="shared" si="16"/>
        <v>3389.3792121297956</v>
      </c>
      <c r="F192" s="61">
        <f t="shared" si="17"/>
        <v>305177.52449766622</v>
      </c>
      <c r="G192" s="62">
        <f t="shared" si="18"/>
        <v>0</v>
      </c>
      <c r="H192" s="83">
        <f t="shared" si="20"/>
        <v>3389.3792121297956</v>
      </c>
      <c r="I192" s="71"/>
    </row>
    <row r="193" spans="2:9">
      <c r="B193" s="42">
        <f t="shared" si="19"/>
        <v>163</v>
      </c>
      <c r="C193" s="61">
        <f t="shared" si="14"/>
        <v>1354.8623821453539</v>
      </c>
      <c r="D193" s="61">
        <f t="shared" si="15"/>
        <v>2034.5168299844415</v>
      </c>
      <c r="E193" s="61">
        <f t="shared" si="16"/>
        <v>3389.3792121297956</v>
      </c>
      <c r="F193" s="61">
        <f t="shared" si="17"/>
        <v>303822.66211552086</v>
      </c>
      <c r="G193" s="62">
        <f t="shared" si="18"/>
        <v>0</v>
      </c>
      <c r="H193" s="83">
        <f t="shared" si="20"/>
        <v>3389.3792121297956</v>
      </c>
      <c r="I193" s="71"/>
    </row>
    <row r="194" spans="2:9">
      <c r="B194" s="42">
        <f t="shared" si="19"/>
        <v>164</v>
      </c>
      <c r="C194" s="61">
        <f t="shared" si="14"/>
        <v>1363.8947980263229</v>
      </c>
      <c r="D194" s="61">
        <f t="shared" si="15"/>
        <v>2025.4844141034725</v>
      </c>
      <c r="E194" s="61">
        <f t="shared" si="16"/>
        <v>3389.3792121297956</v>
      </c>
      <c r="F194" s="61">
        <f t="shared" si="17"/>
        <v>302458.76731749455</v>
      </c>
      <c r="G194" s="62">
        <f t="shared" si="18"/>
        <v>0</v>
      </c>
      <c r="H194" s="83">
        <f t="shared" si="20"/>
        <v>3389.3792121297956</v>
      </c>
      <c r="I194" s="71"/>
    </row>
    <row r="195" spans="2:9">
      <c r="B195" s="42">
        <f t="shared" si="19"/>
        <v>165</v>
      </c>
      <c r="C195" s="61">
        <f t="shared" si="14"/>
        <v>1372.9874300131651</v>
      </c>
      <c r="D195" s="61">
        <f t="shared" si="15"/>
        <v>2016.3917821166306</v>
      </c>
      <c r="E195" s="61">
        <f t="shared" si="16"/>
        <v>3389.3792121297956</v>
      </c>
      <c r="F195" s="61">
        <f t="shared" si="17"/>
        <v>301085.77988748136</v>
      </c>
      <c r="G195" s="62">
        <f t="shared" si="18"/>
        <v>0</v>
      </c>
      <c r="H195" s="83">
        <f t="shared" si="20"/>
        <v>3389.3792121297956</v>
      </c>
      <c r="I195" s="71"/>
    </row>
    <row r="196" spans="2:9">
      <c r="B196" s="42">
        <f t="shared" si="19"/>
        <v>166</v>
      </c>
      <c r="C196" s="61">
        <f t="shared" si="14"/>
        <v>1382.1406795465862</v>
      </c>
      <c r="D196" s="61">
        <f t="shared" si="15"/>
        <v>2007.2385325832097</v>
      </c>
      <c r="E196" s="61">
        <f t="shared" si="16"/>
        <v>3389.3792121297956</v>
      </c>
      <c r="F196" s="61">
        <f t="shared" si="17"/>
        <v>299703.63920793479</v>
      </c>
      <c r="G196" s="62">
        <f t="shared" si="18"/>
        <v>0</v>
      </c>
      <c r="H196" s="83">
        <f t="shared" si="20"/>
        <v>3389.3792121297956</v>
      </c>
      <c r="I196" s="71"/>
    </row>
    <row r="197" spans="2:9">
      <c r="B197" s="42">
        <f t="shared" si="19"/>
        <v>167</v>
      </c>
      <c r="C197" s="61">
        <f t="shared" si="14"/>
        <v>1391.3549507435632</v>
      </c>
      <c r="D197" s="61">
        <f t="shared" si="15"/>
        <v>1998.024261386232</v>
      </c>
      <c r="E197" s="61">
        <f t="shared" si="16"/>
        <v>3389.3792121297952</v>
      </c>
      <c r="F197" s="61">
        <f t="shared" si="17"/>
        <v>298312.28425719123</v>
      </c>
      <c r="G197" s="62">
        <f t="shared" si="18"/>
        <v>0</v>
      </c>
      <c r="H197" s="83">
        <f t="shared" si="20"/>
        <v>3389.3792121297952</v>
      </c>
      <c r="I197" s="71"/>
    </row>
    <row r="198" spans="2:9">
      <c r="B198" s="42">
        <f t="shared" si="19"/>
        <v>168</v>
      </c>
      <c r="C198" s="61">
        <f t="shared" si="14"/>
        <v>1400.6306504151871</v>
      </c>
      <c r="D198" s="61">
        <f t="shared" si="15"/>
        <v>1988.7485617146087</v>
      </c>
      <c r="E198" s="61">
        <f t="shared" si="16"/>
        <v>3389.3792121297956</v>
      </c>
      <c r="F198" s="61">
        <f t="shared" si="17"/>
        <v>296911.65360677603</v>
      </c>
      <c r="G198" s="62">
        <f t="shared" si="18"/>
        <v>0</v>
      </c>
      <c r="H198" s="83">
        <f t="shared" si="20"/>
        <v>3389.3792121297956</v>
      </c>
      <c r="I198" s="71"/>
    </row>
    <row r="199" spans="2:9">
      <c r="B199" s="42">
        <f t="shared" si="19"/>
        <v>169</v>
      </c>
      <c r="C199" s="61">
        <f t="shared" si="14"/>
        <v>1409.9681880846219</v>
      </c>
      <c r="D199" s="61">
        <f t="shared" si="15"/>
        <v>1979.4110240451741</v>
      </c>
      <c r="E199" s="61">
        <f t="shared" si="16"/>
        <v>3389.3792121297961</v>
      </c>
      <c r="F199" s="61">
        <f t="shared" si="17"/>
        <v>295501.68541869143</v>
      </c>
      <c r="G199" s="62">
        <f t="shared" si="18"/>
        <v>0</v>
      </c>
      <c r="H199" s="83">
        <f t="shared" si="20"/>
        <v>3389.3792121297961</v>
      </c>
      <c r="I199" s="71"/>
    </row>
    <row r="200" spans="2:9">
      <c r="B200" s="42">
        <f t="shared" si="19"/>
        <v>170</v>
      </c>
      <c r="C200" s="61">
        <f t="shared" si="14"/>
        <v>1419.3679760051859</v>
      </c>
      <c r="D200" s="61">
        <f t="shared" si="15"/>
        <v>1970.0112361246104</v>
      </c>
      <c r="E200" s="61">
        <f t="shared" si="16"/>
        <v>3389.3792121297965</v>
      </c>
      <c r="F200" s="61">
        <f t="shared" si="17"/>
        <v>294082.31744268624</v>
      </c>
      <c r="G200" s="62">
        <f t="shared" si="18"/>
        <v>0</v>
      </c>
      <c r="H200" s="83">
        <f t="shared" si="20"/>
        <v>3389.3792121297965</v>
      </c>
      <c r="I200" s="71"/>
    </row>
    <row r="201" spans="2:9">
      <c r="B201" s="42">
        <f t="shared" si="19"/>
        <v>171</v>
      </c>
      <c r="C201" s="61">
        <f t="shared" si="14"/>
        <v>1428.8304291785537</v>
      </c>
      <c r="D201" s="61">
        <f t="shared" si="15"/>
        <v>1960.5487829512422</v>
      </c>
      <c r="E201" s="61">
        <f t="shared" si="16"/>
        <v>3389.3792121297956</v>
      </c>
      <c r="F201" s="61">
        <f t="shared" si="17"/>
        <v>292653.48701350769</v>
      </c>
      <c r="G201" s="62">
        <f t="shared" si="18"/>
        <v>0</v>
      </c>
      <c r="H201" s="83">
        <f t="shared" si="20"/>
        <v>3389.3792121297956</v>
      </c>
      <c r="I201" s="71"/>
    </row>
    <row r="202" spans="2:9">
      <c r="B202" s="42">
        <f t="shared" si="19"/>
        <v>172</v>
      </c>
      <c r="C202" s="61">
        <f t="shared" si="14"/>
        <v>1438.3559653730774</v>
      </c>
      <c r="D202" s="61">
        <f t="shared" si="15"/>
        <v>1951.023246756718</v>
      </c>
      <c r="E202" s="61">
        <f t="shared" si="16"/>
        <v>3389.3792121297956</v>
      </c>
      <c r="F202" s="61">
        <f t="shared" si="17"/>
        <v>291215.13104813459</v>
      </c>
      <c r="G202" s="62">
        <f t="shared" si="18"/>
        <v>0</v>
      </c>
      <c r="H202" s="83">
        <f t="shared" si="20"/>
        <v>3389.3792121297956</v>
      </c>
      <c r="I202" s="71"/>
    </row>
    <row r="203" spans="2:9">
      <c r="B203" s="42">
        <f t="shared" si="19"/>
        <v>173</v>
      </c>
      <c r="C203" s="61">
        <f t="shared" si="14"/>
        <v>1447.9450051422316</v>
      </c>
      <c r="D203" s="61">
        <f t="shared" si="15"/>
        <v>1941.4342069875647</v>
      </c>
      <c r="E203" s="61">
        <f t="shared" si="16"/>
        <v>3389.3792121297965</v>
      </c>
      <c r="F203" s="61">
        <f t="shared" si="17"/>
        <v>289767.18604299234</v>
      </c>
      <c r="G203" s="62">
        <f t="shared" si="18"/>
        <v>0</v>
      </c>
      <c r="H203" s="83">
        <f t="shared" si="20"/>
        <v>3389.3792121297965</v>
      </c>
      <c r="I203" s="71"/>
    </row>
    <row r="204" spans="2:9">
      <c r="B204" s="42">
        <f t="shared" si="19"/>
        <v>174</v>
      </c>
      <c r="C204" s="61">
        <f t="shared" si="14"/>
        <v>1457.5979718431795</v>
      </c>
      <c r="D204" s="61">
        <f t="shared" si="15"/>
        <v>1931.7812402866161</v>
      </c>
      <c r="E204" s="61">
        <f t="shared" si="16"/>
        <v>3389.3792121297956</v>
      </c>
      <c r="F204" s="61">
        <f t="shared" si="17"/>
        <v>288309.58807114913</v>
      </c>
      <c r="G204" s="62">
        <f t="shared" si="18"/>
        <v>0</v>
      </c>
      <c r="H204" s="83">
        <f t="shared" si="20"/>
        <v>3389.3792121297956</v>
      </c>
      <c r="I204" s="71"/>
    </row>
    <row r="205" spans="2:9">
      <c r="B205" s="42">
        <f t="shared" si="19"/>
        <v>175</v>
      </c>
      <c r="C205" s="61">
        <f t="shared" si="14"/>
        <v>1467.3152916554675</v>
      </c>
      <c r="D205" s="61">
        <f t="shared" si="15"/>
        <v>1922.0639204743281</v>
      </c>
      <c r="E205" s="61">
        <f t="shared" si="16"/>
        <v>3389.3792121297956</v>
      </c>
      <c r="F205" s="61">
        <f t="shared" si="17"/>
        <v>286842.27277949365</v>
      </c>
      <c r="G205" s="62">
        <f t="shared" si="18"/>
        <v>0</v>
      </c>
      <c r="H205" s="83">
        <f t="shared" si="20"/>
        <v>3389.3792121297956</v>
      </c>
      <c r="I205" s="71"/>
    </row>
    <row r="206" spans="2:9">
      <c r="B206" s="42">
        <f t="shared" si="19"/>
        <v>176</v>
      </c>
      <c r="C206" s="61">
        <f t="shared" si="14"/>
        <v>1477.0973935998372</v>
      </c>
      <c r="D206" s="61">
        <f t="shared" si="15"/>
        <v>1912.2818185299586</v>
      </c>
      <c r="E206" s="61">
        <f t="shared" si="16"/>
        <v>3389.3792121297956</v>
      </c>
      <c r="F206" s="61">
        <f t="shared" si="17"/>
        <v>285365.17538589379</v>
      </c>
      <c r="G206" s="62">
        <f t="shared" si="18"/>
        <v>0</v>
      </c>
      <c r="H206" s="83">
        <f t="shared" si="20"/>
        <v>3389.3792121297956</v>
      </c>
      <c r="I206" s="71"/>
    </row>
    <row r="207" spans="2:9">
      <c r="B207" s="42">
        <f t="shared" si="19"/>
        <v>177</v>
      </c>
      <c r="C207" s="61">
        <f t="shared" si="14"/>
        <v>1486.9447095571695</v>
      </c>
      <c r="D207" s="61">
        <f t="shared" si="15"/>
        <v>1902.4345025726261</v>
      </c>
      <c r="E207" s="61">
        <f t="shared" si="16"/>
        <v>3389.3792121297956</v>
      </c>
      <c r="F207" s="61">
        <f t="shared" si="17"/>
        <v>283878.23067633662</v>
      </c>
      <c r="G207" s="62">
        <f t="shared" si="18"/>
        <v>0</v>
      </c>
      <c r="H207" s="83">
        <f t="shared" si="20"/>
        <v>3389.3792121297956</v>
      </c>
      <c r="I207" s="71"/>
    </row>
    <row r="208" spans="2:9">
      <c r="B208" s="42">
        <f t="shared" si="19"/>
        <v>178</v>
      </c>
      <c r="C208" s="61">
        <f t="shared" si="14"/>
        <v>1496.8576742875507</v>
      </c>
      <c r="D208" s="61">
        <f t="shared" si="15"/>
        <v>1892.5215378422452</v>
      </c>
      <c r="E208" s="61">
        <f t="shared" si="16"/>
        <v>3389.3792121297956</v>
      </c>
      <c r="F208" s="61">
        <f t="shared" si="17"/>
        <v>282381.37300204905</v>
      </c>
      <c r="G208" s="62">
        <f t="shared" si="18"/>
        <v>0</v>
      </c>
      <c r="H208" s="83">
        <f t="shared" si="20"/>
        <v>3389.3792121297956</v>
      </c>
      <c r="I208" s="71"/>
    </row>
    <row r="209" spans="2:9">
      <c r="B209" s="42">
        <f t="shared" si="19"/>
        <v>179</v>
      </c>
      <c r="C209" s="61">
        <f t="shared" si="14"/>
        <v>1506.8367254494676</v>
      </c>
      <c r="D209" s="61">
        <f t="shared" si="15"/>
        <v>1882.5424866803282</v>
      </c>
      <c r="E209" s="61">
        <f t="shared" si="16"/>
        <v>3389.3792121297956</v>
      </c>
      <c r="F209" s="61">
        <f t="shared" si="17"/>
        <v>280874.53627659957</v>
      </c>
      <c r="G209" s="62">
        <f t="shared" si="18"/>
        <v>0</v>
      </c>
      <c r="H209" s="83">
        <f t="shared" si="20"/>
        <v>3389.3792121297956</v>
      </c>
      <c r="I209" s="71"/>
    </row>
    <row r="210" spans="2:9">
      <c r="B210" s="42">
        <f t="shared" si="19"/>
        <v>180</v>
      </c>
      <c r="C210" s="61">
        <f t="shared" si="14"/>
        <v>1516.8823036191307</v>
      </c>
      <c r="D210" s="61">
        <f t="shared" si="15"/>
        <v>1872.496908510665</v>
      </c>
      <c r="E210" s="61">
        <f t="shared" si="16"/>
        <v>3389.3792121297956</v>
      </c>
      <c r="F210" s="61">
        <f t="shared" si="17"/>
        <v>279357.65397298045</v>
      </c>
      <c r="G210" s="62">
        <f t="shared" si="18"/>
        <v>0</v>
      </c>
      <c r="H210" s="83">
        <f t="shared" si="20"/>
        <v>3389.3792121297956</v>
      </c>
      <c r="I210" s="71"/>
    </row>
    <row r="211" spans="2:9">
      <c r="B211" s="42">
        <f t="shared" si="19"/>
        <v>181</v>
      </c>
      <c r="C211" s="61">
        <f t="shared" si="14"/>
        <v>1526.9948523099249</v>
      </c>
      <c r="D211" s="61">
        <f t="shared" si="15"/>
        <v>1862.384359819871</v>
      </c>
      <c r="E211" s="61">
        <f t="shared" si="16"/>
        <v>3389.3792121297956</v>
      </c>
      <c r="F211" s="61">
        <f t="shared" si="17"/>
        <v>277830.65912067052</v>
      </c>
      <c r="G211" s="62">
        <f t="shared" si="18"/>
        <v>0</v>
      </c>
      <c r="H211" s="83">
        <f t="shared" si="20"/>
        <v>3389.3792121297956</v>
      </c>
      <c r="I211" s="71"/>
    </row>
    <row r="212" spans="2:9">
      <c r="B212" s="42">
        <f t="shared" si="19"/>
        <v>182</v>
      </c>
      <c r="C212" s="61">
        <f t="shared" si="14"/>
        <v>1537.1748179919909</v>
      </c>
      <c r="D212" s="61">
        <f t="shared" si="15"/>
        <v>1852.2043941378047</v>
      </c>
      <c r="E212" s="61">
        <f t="shared" si="16"/>
        <v>3389.3792121297956</v>
      </c>
      <c r="F212" s="61">
        <f t="shared" si="17"/>
        <v>276293.48430267855</v>
      </c>
      <c r="G212" s="62">
        <f t="shared" si="18"/>
        <v>0</v>
      </c>
      <c r="H212" s="83">
        <f t="shared" si="20"/>
        <v>3389.3792121297956</v>
      </c>
      <c r="I212" s="71"/>
    </row>
    <row r="213" spans="2:9">
      <c r="B213" s="42">
        <f t="shared" si="19"/>
        <v>183</v>
      </c>
      <c r="C213" s="61">
        <f t="shared" si="14"/>
        <v>1547.4226501119376</v>
      </c>
      <c r="D213" s="61">
        <f t="shared" si="15"/>
        <v>1841.956562017858</v>
      </c>
      <c r="E213" s="61">
        <f t="shared" si="16"/>
        <v>3389.3792121297956</v>
      </c>
      <c r="F213" s="61">
        <f t="shared" si="17"/>
        <v>274746.0616525666</v>
      </c>
      <c r="G213" s="62">
        <f t="shared" si="18"/>
        <v>0</v>
      </c>
      <c r="H213" s="83">
        <f t="shared" si="20"/>
        <v>3389.3792121297956</v>
      </c>
      <c r="I213" s="71"/>
    </row>
    <row r="214" spans="2:9">
      <c r="B214" s="42">
        <f t="shared" si="19"/>
        <v>184</v>
      </c>
      <c r="C214" s="61">
        <f t="shared" si="14"/>
        <v>1557.7388011126839</v>
      </c>
      <c r="D214" s="61">
        <f t="shared" si="15"/>
        <v>1831.6404110171115</v>
      </c>
      <c r="E214" s="61">
        <f t="shared" si="16"/>
        <v>3389.3792121297956</v>
      </c>
      <c r="F214" s="61">
        <f t="shared" si="17"/>
        <v>273188.32285145391</v>
      </c>
      <c r="G214" s="62">
        <f t="shared" si="18"/>
        <v>0</v>
      </c>
      <c r="H214" s="83">
        <f t="shared" si="20"/>
        <v>3389.3792121297956</v>
      </c>
      <c r="I214" s="71"/>
    </row>
    <row r="215" spans="2:9">
      <c r="B215" s="42">
        <f t="shared" si="19"/>
        <v>185</v>
      </c>
      <c r="C215" s="61">
        <f t="shared" si="14"/>
        <v>1568.1237264534352</v>
      </c>
      <c r="D215" s="61">
        <f t="shared" si="15"/>
        <v>1821.2554856763602</v>
      </c>
      <c r="E215" s="61">
        <f t="shared" si="16"/>
        <v>3389.3792121297956</v>
      </c>
      <c r="F215" s="61">
        <f t="shared" si="17"/>
        <v>271620.19912500045</v>
      </c>
      <c r="G215" s="62">
        <f t="shared" si="18"/>
        <v>0</v>
      </c>
      <c r="H215" s="83">
        <f t="shared" si="20"/>
        <v>3389.3792121297956</v>
      </c>
      <c r="I215" s="71"/>
    </row>
    <row r="216" spans="2:9">
      <c r="B216" s="42">
        <f t="shared" si="19"/>
        <v>186</v>
      </c>
      <c r="C216" s="61">
        <f t="shared" si="14"/>
        <v>1578.5778846297915</v>
      </c>
      <c r="D216" s="61">
        <f t="shared" si="15"/>
        <v>1810.8013275000044</v>
      </c>
      <c r="E216" s="61">
        <f t="shared" si="16"/>
        <v>3389.3792121297956</v>
      </c>
      <c r="F216" s="61">
        <f t="shared" si="17"/>
        <v>270041.62124037067</v>
      </c>
      <c r="G216" s="62">
        <f t="shared" si="18"/>
        <v>0</v>
      </c>
      <c r="H216" s="83">
        <f t="shared" si="20"/>
        <v>3389.3792121297956</v>
      </c>
      <c r="I216" s="71"/>
    </row>
    <row r="217" spans="2:9">
      <c r="B217" s="42">
        <f t="shared" si="19"/>
        <v>187</v>
      </c>
      <c r="C217" s="61">
        <f t="shared" si="14"/>
        <v>1589.1017371939899</v>
      </c>
      <c r="D217" s="61">
        <f t="shared" si="15"/>
        <v>1800.2774749358057</v>
      </c>
      <c r="E217" s="61">
        <f t="shared" si="16"/>
        <v>3389.3792121297956</v>
      </c>
      <c r="F217" s="61">
        <f t="shared" si="17"/>
        <v>268452.51950317668</v>
      </c>
      <c r="G217" s="62">
        <f t="shared" si="18"/>
        <v>0</v>
      </c>
      <c r="H217" s="83">
        <f t="shared" si="20"/>
        <v>3389.3792121297956</v>
      </c>
      <c r="I217" s="71"/>
    </row>
    <row r="218" spans="2:9">
      <c r="B218" s="42">
        <f t="shared" si="19"/>
        <v>188</v>
      </c>
      <c r="C218" s="61">
        <f t="shared" si="14"/>
        <v>1599.6957487752834</v>
      </c>
      <c r="D218" s="61">
        <f t="shared" si="15"/>
        <v>1789.6834633545125</v>
      </c>
      <c r="E218" s="61">
        <f t="shared" si="16"/>
        <v>3389.3792121297956</v>
      </c>
      <c r="F218" s="61">
        <f t="shared" si="17"/>
        <v>266852.82375440141</v>
      </c>
      <c r="G218" s="62">
        <f t="shared" si="18"/>
        <v>0</v>
      </c>
      <c r="H218" s="83">
        <f t="shared" si="20"/>
        <v>3389.3792121297956</v>
      </c>
      <c r="I218" s="71"/>
    </row>
    <row r="219" spans="2:9">
      <c r="B219" s="42">
        <f t="shared" si="19"/>
        <v>189</v>
      </c>
      <c r="C219" s="61">
        <f t="shared" si="14"/>
        <v>1610.3603871004518</v>
      </c>
      <c r="D219" s="61">
        <f t="shared" si="15"/>
        <v>1779.0188250293436</v>
      </c>
      <c r="E219" s="61">
        <f t="shared" si="16"/>
        <v>3389.3792121297956</v>
      </c>
      <c r="F219" s="61">
        <f t="shared" si="17"/>
        <v>265242.46336730098</v>
      </c>
      <c r="G219" s="62">
        <f t="shared" si="18"/>
        <v>0</v>
      </c>
      <c r="H219" s="83">
        <f t="shared" si="20"/>
        <v>3389.3792121297956</v>
      </c>
      <c r="I219" s="71"/>
    </row>
    <row r="220" spans="2:9">
      <c r="B220" s="42">
        <f t="shared" si="19"/>
        <v>190</v>
      </c>
      <c r="C220" s="61">
        <f t="shared" si="14"/>
        <v>1621.0961230144549</v>
      </c>
      <c r="D220" s="61">
        <f t="shared" si="15"/>
        <v>1768.2830891153412</v>
      </c>
      <c r="E220" s="61">
        <f t="shared" si="16"/>
        <v>3389.3792121297961</v>
      </c>
      <c r="F220" s="61">
        <f t="shared" si="17"/>
        <v>263621.36724428652</v>
      </c>
      <c r="G220" s="62">
        <f t="shared" si="18"/>
        <v>0</v>
      </c>
      <c r="H220" s="83">
        <f t="shared" si="20"/>
        <v>3389.3792121297961</v>
      </c>
      <c r="I220" s="71"/>
    </row>
    <row r="221" spans="2:9">
      <c r="B221" s="42">
        <f t="shared" si="19"/>
        <v>191</v>
      </c>
      <c r="C221" s="61">
        <f t="shared" si="14"/>
        <v>1631.9034305012178</v>
      </c>
      <c r="D221" s="61">
        <f t="shared" si="15"/>
        <v>1757.4757816285778</v>
      </c>
      <c r="E221" s="61">
        <f t="shared" si="16"/>
        <v>3389.3792121297956</v>
      </c>
      <c r="F221" s="61">
        <f t="shared" si="17"/>
        <v>261989.46381378529</v>
      </c>
      <c r="G221" s="62">
        <f t="shared" si="18"/>
        <v>0</v>
      </c>
      <c r="H221" s="83">
        <f t="shared" si="20"/>
        <v>3389.3792121297956</v>
      </c>
      <c r="I221" s="71"/>
    </row>
    <row r="222" spans="2:9">
      <c r="B222" s="42">
        <f t="shared" si="19"/>
        <v>192</v>
      </c>
      <c r="C222" s="61">
        <f t="shared" si="14"/>
        <v>1642.7827867045594</v>
      </c>
      <c r="D222" s="61">
        <f t="shared" si="15"/>
        <v>1746.5964254252362</v>
      </c>
      <c r="E222" s="61">
        <f t="shared" si="16"/>
        <v>3389.3792121297956</v>
      </c>
      <c r="F222" s="61">
        <f t="shared" si="17"/>
        <v>260346.68102708072</v>
      </c>
      <c r="G222" s="62">
        <f t="shared" si="18"/>
        <v>0</v>
      </c>
      <c r="H222" s="83">
        <f t="shared" si="20"/>
        <v>3389.3792121297956</v>
      </c>
      <c r="I222" s="71"/>
    </row>
    <row r="223" spans="2:9">
      <c r="B223" s="42">
        <f t="shared" si="19"/>
        <v>193</v>
      </c>
      <c r="C223" s="61">
        <f t="shared" ref="C223:C286" si="21">IF(B223&lt;=$D$10,IF($G$1008&gt;3,IF($G$1001=1,IF(B223&lt;=$G$9+IF(OR($G$1008=2,$G$1008=3),$D$10,0),IF(ISERR(PPMT($G$11/12,B223,$F$1012,-$F$30)),"",PPMT($G$11/12,B223,$F$1012,-$F$30)),IF(ISERR(PPMT($G$12/12,B223,$F$1012,-D1217)),"",PPMT($G$12/12,B223,$F$1012,-D1217))),IF(B223&lt;=$D$7,$F$30/($F$1012),"")),0),IF($G$1001=1,IF($G$1008=1,C1218,IF(B223&lt;=$G$9+IF(OR($G$1008=2,$G$1008=3),$D$10,0),IF(ISERR(PPMT($G$11/12,B223-$D$7+$F$1012,$D$7-$D$7+$F$1012,-$F$30)),"",PPMT($G$11/12,B223-$D$7+$F$1012,$D$7-$D$7+$F$1012,-$F$30)),IF(ISERR(PPMT($G$12/12,B223-$D$7+$F$1012,$D$7-$D$7+$F$1012,-D1217)),"",PPMT($G$12/12,B223-$D$7+$F$1012-$G$9,$D$7-$D$7+$F$1012-$G$9,-D1217)))),IF(B223&lt;=$D$7,$F$30/($F$1012),"")))</f>
        <v>1653.7346719492564</v>
      </c>
      <c r="D223" s="61">
        <f t="shared" ref="D223:D286" si="22">IF(B223&lt;=$D$7,IF(B223&lt;=$D$7-$F$1013,0,IF($G$1001=1,IF(B223&lt;=$G$9+$D$7-$F$1013,IF(OR($G$1008&gt;3,$D$10=0),IF(ISERR(IPMT($G$11/12,B223-$D$7+$F$1013,$D$7-$D$7+$F$1013,-$F$30)),"",IPMT($G$11/12,B223-$D$7+$F$1013,$D$7-$D$7+$F$1013,-$F$30)),F222*$G$11/12),IF(OR($G$1008&gt;3,$D$10=0),IF(ISERR(IPMT($G$12/12,B223-$D$7+$F$1013-$G$9,$D$7-$D$7+$F$1013-$G$9,-D1217)),"",IPMT($G$12/12,B223-$D$7+$F$1013-$G$9,$D$7-$D$7+$F$1013-$G$9,-D1217)),F222*$G$12/12)),IF(B223&lt;=$G$9+$D$7-$F$1013,F222*$G$11/12,F222*$G$12/12))),"")</f>
        <v>1735.6445401805395</v>
      </c>
      <c r="E223" s="61">
        <f t="shared" ref="E223:E286" si="23">IF(ISERR(D223+C223),"",D223+C223)</f>
        <v>3389.3792121297956</v>
      </c>
      <c r="F223" s="61">
        <f t="shared" ref="F223:F286" si="24">IF(ISERR(F222-C223),"",F222-C223)</f>
        <v>258692.94635513145</v>
      </c>
      <c r="G223" s="62">
        <f t="shared" ref="G223:G286" si="25">IF(B223&lt;=$D$7,IF(AND(MOD(B223,12)=1,B223&gt;1),$F$30*$E$23+F222*$E$22+$E$24,0)+IF(AND($G$1008&gt;2,B223&lt;=$D$10),0,$E$18*F222+$E$19*$F$30+$E$20),"")</f>
        <v>0</v>
      </c>
      <c r="H223" s="83">
        <f t="shared" si="20"/>
        <v>3389.3792121297956</v>
      </c>
      <c r="I223" s="71"/>
    </row>
    <row r="224" spans="2:9">
      <c r="B224" s="42">
        <f t="shared" ref="B224:B287" si="26">IF(B223&gt;=$D$7, " ", B223+1)</f>
        <v>194</v>
      </c>
      <c r="C224" s="61">
        <f t="shared" si="21"/>
        <v>1664.7595697622514</v>
      </c>
      <c r="D224" s="61">
        <f t="shared" si="22"/>
        <v>1724.6196423675442</v>
      </c>
      <c r="E224" s="61">
        <f t="shared" si="23"/>
        <v>3389.3792121297956</v>
      </c>
      <c r="F224" s="61">
        <f t="shared" si="24"/>
        <v>257028.18678536921</v>
      </c>
      <c r="G224" s="62">
        <f t="shared" si="25"/>
        <v>0</v>
      </c>
      <c r="H224" s="83">
        <f t="shared" ref="H224:H287" si="27">IF(ISERR(E224+G224),"",E224+G224)</f>
        <v>3389.3792121297956</v>
      </c>
      <c r="I224" s="71"/>
    </row>
    <row r="225" spans="2:9">
      <c r="B225" s="42">
        <f t="shared" si="26"/>
        <v>195</v>
      </c>
      <c r="C225" s="61">
        <f t="shared" si="21"/>
        <v>1675.8579668939999</v>
      </c>
      <c r="D225" s="61">
        <f t="shared" si="22"/>
        <v>1713.5212452357957</v>
      </c>
      <c r="E225" s="61">
        <f t="shared" si="23"/>
        <v>3389.3792121297956</v>
      </c>
      <c r="F225" s="61">
        <f t="shared" si="24"/>
        <v>255352.32881847522</v>
      </c>
      <c r="G225" s="62">
        <f t="shared" si="25"/>
        <v>0</v>
      </c>
      <c r="H225" s="83">
        <f t="shared" si="27"/>
        <v>3389.3792121297956</v>
      </c>
      <c r="I225" s="71"/>
    </row>
    <row r="226" spans="2:9">
      <c r="B226" s="42">
        <f t="shared" si="26"/>
        <v>196</v>
      </c>
      <c r="C226" s="61">
        <f t="shared" si="21"/>
        <v>1687.0303533399597</v>
      </c>
      <c r="D226" s="61">
        <f t="shared" si="22"/>
        <v>1702.348858789836</v>
      </c>
      <c r="E226" s="61">
        <f t="shared" si="23"/>
        <v>3389.3792121297956</v>
      </c>
      <c r="F226" s="61">
        <f t="shared" si="24"/>
        <v>253665.29846513525</v>
      </c>
      <c r="G226" s="62">
        <f t="shared" si="25"/>
        <v>0</v>
      </c>
      <c r="H226" s="83">
        <f t="shared" si="27"/>
        <v>3389.3792121297956</v>
      </c>
      <c r="I226" s="71"/>
    </row>
    <row r="227" spans="2:9">
      <c r="B227" s="42">
        <f t="shared" si="26"/>
        <v>197</v>
      </c>
      <c r="C227" s="61">
        <f t="shared" si="21"/>
        <v>1698.2772223622264</v>
      </c>
      <c r="D227" s="61">
        <f t="shared" si="22"/>
        <v>1691.1019897675699</v>
      </c>
      <c r="E227" s="61">
        <f t="shared" si="23"/>
        <v>3389.3792121297965</v>
      </c>
      <c r="F227" s="61">
        <f t="shared" si="24"/>
        <v>251967.02124277301</v>
      </c>
      <c r="G227" s="62">
        <f t="shared" si="25"/>
        <v>0</v>
      </c>
      <c r="H227" s="83">
        <f t="shared" si="27"/>
        <v>3389.3792121297965</v>
      </c>
      <c r="I227" s="71"/>
    </row>
    <row r="228" spans="2:9">
      <c r="B228" s="42">
        <f t="shared" si="26"/>
        <v>198</v>
      </c>
      <c r="C228" s="61">
        <f t="shared" si="21"/>
        <v>1709.5990705113079</v>
      </c>
      <c r="D228" s="61">
        <f t="shared" si="22"/>
        <v>1679.7801416184882</v>
      </c>
      <c r="E228" s="61">
        <f t="shared" si="23"/>
        <v>3389.3792121297961</v>
      </c>
      <c r="F228" s="61">
        <f t="shared" si="24"/>
        <v>250257.42217226169</v>
      </c>
      <c r="G228" s="62">
        <f t="shared" si="25"/>
        <v>0</v>
      </c>
      <c r="H228" s="83">
        <f t="shared" si="27"/>
        <v>3389.3792121297961</v>
      </c>
      <c r="I228" s="71"/>
    </row>
    <row r="229" spans="2:9">
      <c r="B229" s="42">
        <f t="shared" si="26"/>
        <v>199</v>
      </c>
      <c r="C229" s="61">
        <f t="shared" si="21"/>
        <v>1720.9963976480499</v>
      </c>
      <c r="D229" s="61">
        <f t="shared" si="22"/>
        <v>1668.382814481746</v>
      </c>
      <c r="E229" s="61">
        <f t="shared" si="23"/>
        <v>3389.3792121297956</v>
      </c>
      <c r="F229" s="61">
        <f t="shared" si="24"/>
        <v>248536.42577461366</v>
      </c>
      <c r="G229" s="62">
        <f t="shared" si="25"/>
        <v>0</v>
      </c>
      <c r="H229" s="83">
        <f t="shared" si="27"/>
        <v>3389.3792121297956</v>
      </c>
      <c r="I229" s="71"/>
    </row>
    <row r="230" spans="2:9">
      <c r="B230" s="42">
        <f t="shared" si="26"/>
        <v>200</v>
      </c>
      <c r="C230" s="61">
        <f t="shared" si="21"/>
        <v>1732.4697069657034</v>
      </c>
      <c r="D230" s="61">
        <f t="shared" si="22"/>
        <v>1656.9095051640923</v>
      </c>
      <c r="E230" s="61">
        <f t="shared" si="23"/>
        <v>3389.3792121297956</v>
      </c>
      <c r="F230" s="61">
        <f t="shared" si="24"/>
        <v>246803.95606764796</v>
      </c>
      <c r="G230" s="62">
        <f t="shared" si="25"/>
        <v>0</v>
      </c>
      <c r="H230" s="83">
        <f t="shared" si="27"/>
        <v>3389.3792121297956</v>
      </c>
      <c r="I230" s="71"/>
    </row>
    <row r="231" spans="2:9">
      <c r="B231" s="42">
        <f t="shared" si="26"/>
        <v>201</v>
      </c>
      <c r="C231" s="61">
        <f t="shared" si="21"/>
        <v>1744.0195050121415</v>
      </c>
      <c r="D231" s="61">
        <f t="shared" si="22"/>
        <v>1645.3597071176541</v>
      </c>
      <c r="E231" s="61">
        <f t="shared" si="23"/>
        <v>3389.3792121297956</v>
      </c>
      <c r="F231" s="61">
        <f t="shared" si="24"/>
        <v>245059.93656263582</v>
      </c>
      <c r="G231" s="62">
        <f t="shared" si="25"/>
        <v>0</v>
      </c>
      <c r="H231" s="83">
        <f t="shared" si="27"/>
        <v>3389.3792121297956</v>
      </c>
      <c r="I231" s="71"/>
    </row>
    <row r="232" spans="2:9">
      <c r="B232" s="42">
        <f t="shared" si="26"/>
        <v>202</v>
      </c>
      <c r="C232" s="61">
        <f t="shared" si="21"/>
        <v>1755.6463017122223</v>
      </c>
      <c r="D232" s="61">
        <f t="shared" si="22"/>
        <v>1633.7329104175735</v>
      </c>
      <c r="E232" s="61">
        <f t="shared" si="23"/>
        <v>3389.3792121297956</v>
      </c>
      <c r="F232" s="61">
        <f t="shared" si="24"/>
        <v>243304.29026092359</v>
      </c>
      <c r="G232" s="62">
        <f t="shared" si="25"/>
        <v>0</v>
      </c>
      <c r="H232" s="83">
        <f t="shared" si="27"/>
        <v>3389.3792121297956</v>
      </c>
      <c r="I232" s="71"/>
    </row>
    <row r="233" spans="2:9">
      <c r="B233" s="42">
        <f t="shared" si="26"/>
        <v>203</v>
      </c>
      <c r="C233" s="61">
        <f t="shared" si="21"/>
        <v>1767.3506103903037</v>
      </c>
      <c r="D233" s="61">
        <f t="shared" si="22"/>
        <v>1622.0286017394922</v>
      </c>
      <c r="E233" s="61">
        <f t="shared" si="23"/>
        <v>3389.3792121297956</v>
      </c>
      <c r="F233" s="61">
        <f t="shared" si="24"/>
        <v>241536.93965053328</v>
      </c>
      <c r="G233" s="62">
        <f t="shared" si="25"/>
        <v>0</v>
      </c>
      <c r="H233" s="83">
        <f t="shared" si="27"/>
        <v>3389.3792121297956</v>
      </c>
      <c r="I233" s="71"/>
    </row>
    <row r="234" spans="2:9">
      <c r="B234" s="42">
        <f t="shared" si="26"/>
        <v>204</v>
      </c>
      <c r="C234" s="61">
        <f t="shared" si="21"/>
        <v>1779.1329477929057</v>
      </c>
      <c r="D234" s="61">
        <f t="shared" si="22"/>
        <v>1610.2462643368897</v>
      </c>
      <c r="E234" s="61">
        <f t="shared" si="23"/>
        <v>3389.3792121297956</v>
      </c>
      <c r="F234" s="61">
        <f t="shared" si="24"/>
        <v>239757.80670274037</v>
      </c>
      <c r="G234" s="62">
        <f t="shared" si="25"/>
        <v>0</v>
      </c>
      <c r="H234" s="83">
        <f t="shared" si="27"/>
        <v>3389.3792121297956</v>
      </c>
      <c r="I234" s="71"/>
    </row>
    <row r="235" spans="2:9">
      <c r="B235" s="42">
        <f t="shared" si="26"/>
        <v>205</v>
      </c>
      <c r="C235" s="61">
        <f t="shared" si="21"/>
        <v>1790.9938341115253</v>
      </c>
      <c r="D235" s="61">
        <f t="shared" si="22"/>
        <v>1598.3853780182703</v>
      </c>
      <c r="E235" s="61">
        <f t="shared" si="23"/>
        <v>3389.3792121297956</v>
      </c>
      <c r="F235" s="61">
        <f t="shared" si="24"/>
        <v>237966.81286862885</v>
      </c>
      <c r="G235" s="62">
        <f t="shared" si="25"/>
        <v>0</v>
      </c>
      <c r="H235" s="83">
        <f t="shared" si="27"/>
        <v>3389.3792121297956</v>
      </c>
      <c r="I235" s="71"/>
    </row>
    <row r="236" spans="2:9">
      <c r="B236" s="42">
        <f t="shared" si="26"/>
        <v>206</v>
      </c>
      <c r="C236" s="61">
        <f t="shared" si="21"/>
        <v>1802.933793005602</v>
      </c>
      <c r="D236" s="61">
        <f t="shared" si="22"/>
        <v>1586.4454191241937</v>
      </c>
      <c r="E236" s="61">
        <f t="shared" si="23"/>
        <v>3389.3792121297956</v>
      </c>
      <c r="F236" s="61">
        <f t="shared" si="24"/>
        <v>236163.87907562326</v>
      </c>
      <c r="G236" s="62">
        <f t="shared" si="25"/>
        <v>0</v>
      </c>
      <c r="H236" s="83">
        <f t="shared" si="27"/>
        <v>3389.3792121297956</v>
      </c>
      <c r="I236" s="71"/>
    </row>
    <row r="237" spans="2:9">
      <c r="B237" s="42">
        <f t="shared" si="26"/>
        <v>207</v>
      </c>
      <c r="C237" s="61">
        <f t="shared" si="21"/>
        <v>1814.9533516256397</v>
      </c>
      <c r="D237" s="61">
        <f t="shared" si="22"/>
        <v>1574.4258605041566</v>
      </c>
      <c r="E237" s="61">
        <f t="shared" si="23"/>
        <v>3389.3792121297965</v>
      </c>
      <c r="F237" s="61">
        <f t="shared" si="24"/>
        <v>234348.92572399761</v>
      </c>
      <c r="G237" s="62">
        <f t="shared" si="25"/>
        <v>0</v>
      </c>
      <c r="H237" s="83">
        <f t="shared" si="27"/>
        <v>3389.3792121297965</v>
      </c>
      <c r="I237" s="71"/>
    </row>
    <row r="238" spans="2:9">
      <c r="B238" s="42">
        <f t="shared" si="26"/>
        <v>208</v>
      </c>
      <c r="C238" s="61">
        <f t="shared" si="21"/>
        <v>1827.0530406364774</v>
      </c>
      <c r="D238" s="61">
        <f t="shared" si="22"/>
        <v>1562.326171493319</v>
      </c>
      <c r="E238" s="61">
        <f t="shared" si="23"/>
        <v>3389.3792121297965</v>
      </c>
      <c r="F238" s="61">
        <f t="shared" si="24"/>
        <v>232521.87268336114</v>
      </c>
      <c r="G238" s="62">
        <f t="shared" si="25"/>
        <v>0</v>
      </c>
      <c r="H238" s="83">
        <f t="shared" si="27"/>
        <v>3389.3792121297965</v>
      </c>
      <c r="I238" s="71"/>
    </row>
    <row r="239" spans="2:9">
      <c r="B239" s="42">
        <f t="shared" si="26"/>
        <v>209</v>
      </c>
      <c r="C239" s="61">
        <f t="shared" si="21"/>
        <v>1839.2333942407199</v>
      </c>
      <c r="D239" s="61">
        <f t="shared" si="22"/>
        <v>1550.1458178890753</v>
      </c>
      <c r="E239" s="61">
        <f t="shared" si="23"/>
        <v>3389.3792121297952</v>
      </c>
      <c r="F239" s="61">
        <f t="shared" si="24"/>
        <v>230682.63928912042</v>
      </c>
      <c r="G239" s="62">
        <f t="shared" si="25"/>
        <v>0</v>
      </c>
      <c r="H239" s="83">
        <f t="shared" si="27"/>
        <v>3389.3792121297952</v>
      </c>
      <c r="I239" s="71"/>
    </row>
    <row r="240" spans="2:9">
      <c r="B240" s="42">
        <f t="shared" si="26"/>
        <v>210</v>
      </c>
      <c r="C240" s="61">
        <f t="shared" si="21"/>
        <v>1851.4949502023253</v>
      </c>
      <c r="D240" s="61">
        <f t="shared" si="22"/>
        <v>1537.8842619274708</v>
      </c>
      <c r="E240" s="61">
        <f t="shared" si="23"/>
        <v>3389.3792121297961</v>
      </c>
      <c r="F240" s="61">
        <f t="shared" si="24"/>
        <v>228831.14433891809</v>
      </c>
      <c r="G240" s="62">
        <f t="shared" si="25"/>
        <v>0</v>
      </c>
      <c r="H240" s="83">
        <f t="shared" si="27"/>
        <v>3389.3792121297961</v>
      </c>
      <c r="I240" s="71"/>
    </row>
    <row r="241" spans="2:9">
      <c r="B241" s="42">
        <f t="shared" si="26"/>
        <v>211</v>
      </c>
      <c r="C241" s="61">
        <f t="shared" si="21"/>
        <v>1863.8382498703406</v>
      </c>
      <c r="D241" s="61">
        <f t="shared" si="22"/>
        <v>1525.5409622594552</v>
      </c>
      <c r="E241" s="61">
        <f t="shared" si="23"/>
        <v>3389.3792121297956</v>
      </c>
      <c r="F241" s="61">
        <f t="shared" si="24"/>
        <v>226967.30608904775</v>
      </c>
      <c r="G241" s="62">
        <f t="shared" si="25"/>
        <v>0</v>
      </c>
      <c r="H241" s="83">
        <f t="shared" si="27"/>
        <v>3389.3792121297956</v>
      </c>
      <c r="I241" s="71"/>
    </row>
    <row r="242" spans="2:9">
      <c r="B242" s="42">
        <f t="shared" si="26"/>
        <v>212</v>
      </c>
      <c r="C242" s="61">
        <f t="shared" si="21"/>
        <v>1876.2638382028094</v>
      </c>
      <c r="D242" s="61">
        <f t="shared" si="22"/>
        <v>1513.1153739269862</v>
      </c>
      <c r="E242" s="61">
        <f t="shared" si="23"/>
        <v>3389.3792121297956</v>
      </c>
      <c r="F242" s="61">
        <f t="shared" si="24"/>
        <v>225091.04225084494</v>
      </c>
      <c r="G242" s="62">
        <f t="shared" si="25"/>
        <v>0</v>
      </c>
      <c r="H242" s="83">
        <f t="shared" si="27"/>
        <v>3389.3792121297956</v>
      </c>
      <c r="I242" s="71"/>
    </row>
    <row r="243" spans="2:9">
      <c r="B243" s="42">
        <f t="shared" si="26"/>
        <v>213</v>
      </c>
      <c r="C243" s="61">
        <f t="shared" si="21"/>
        <v>1888.7722637908282</v>
      </c>
      <c r="D243" s="61">
        <f t="shared" si="22"/>
        <v>1500.6069483389674</v>
      </c>
      <c r="E243" s="61">
        <f t="shared" si="23"/>
        <v>3389.3792121297956</v>
      </c>
      <c r="F243" s="61">
        <f t="shared" si="24"/>
        <v>223202.26998705411</v>
      </c>
      <c r="G243" s="62">
        <f t="shared" si="25"/>
        <v>0</v>
      </c>
      <c r="H243" s="83">
        <f t="shared" si="27"/>
        <v>3389.3792121297956</v>
      </c>
      <c r="I243" s="71"/>
    </row>
    <row r="244" spans="2:9">
      <c r="B244" s="42">
        <f t="shared" si="26"/>
        <v>214</v>
      </c>
      <c r="C244" s="61">
        <f t="shared" si="21"/>
        <v>1901.364078882767</v>
      </c>
      <c r="D244" s="61">
        <f t="shared" si="22"/>
        <v>1488.0151332470282</v>
      </c>
      <c r="E244" s="61">
        <f t="shared" si="23"/>
        <v>3389.3792121297952</v>
      </c>
      <c r="F244" s="61">
        <f t="shared" si="24"/>
        <v>221300.90590817135</v>
      </c>
      <c r="G244" s="62">
        <f t="shared" si="25"/>
        <v>0</v>
      </c>
      <c r="H244" s="83">
        <f t="shared" si="27"/>
        <v>3389.3792121297952</v>
      </c>
      <c r="I244" s="71"/>
    </row>
    <row r="245" spans="2:9">
      <c r="B245" s="42">
        <f t="shared" si="26"/>
        <v>215</v>
      </c>
      <c r="C245" s="61">
        <f t="shared" si="21"/>
        <v>1914.0398394086519</v>
      </c>
      <c r="D245" s="61">
        <f t="shared" si="22"/>
        <v>1475.3393727211435</v>
      </c>
      <c r="E245" s="61">
        <f t="shared" si="23"/>
        <v>3389.3792121297956</v>
      </c>
      <c r="F245" s="61">
        <f t="shared" si="24"/>
        <v>219386.8660687627</v>
      </c>
      <c r="G245" s="62">
        <f t="shared" si="25"/>
        <v>0</v>
      </c>
      <c r="H245" s="83">
        <f t="shared" si="27"/>
        <v>3389.3792121297956</v>
      </c>
      <c r="I245" s="71"/>
    </row>
    <row r="246" spans="2:9">
      <c r="B246" s="42">
        <f t="shared" si="26"/>
        <v>216</v>
      </c>
      <c r="C246" s="61">
        <f t="shared" si="21"/>
        <v>1926.8001050047096</v>
      </c>
      <c r="D246" s="61">
        <f t="shared" si="22"/>
        <v>1462.579107125086</v>
      </c>
      <c r="E246" s="61">
        <f t="shared" si="23"/>
        <v>3389.3792121297956</v>
      </c>
      <c r="F246" s="61">
        <f t="shared" si="24"/>
        <v>217460.06596375798</v>
      </c>
      <c r="G246" s="62">
        <f t="shared" si="25"/>
        <v>0</v>
      </c>
      <c r="H246" s="83">
        <f t="shared" si="27"/>
        <v>3389.3792121297956</v>
      </c>
      <c r="I246" s="71"/>
    </row>
    <row r="247" spans="2:9">
      <c r="B247" s="42">
        <f t="shared" si="26"/>
        <v>217</v>
      </c>
      <c r="C247" s="61">
        <f t="shared" si="21"/>
        <v>1939.6454390380745</v>
      </c>
      <c r="D247" s="61">
        <f t="shared" si="22"/>
        <v>1449.7337730917211</v>
      </c>
      <c r="E247" s="61">
        <f t="shared" si="23"/>
        <v>3389.3792121297956</v>
      </c>
      <c r="F247" s="61">
        <f t="shared" si="24"/>
        <v>215520.4205247199</v>
      </c>
      <c r="G247" s="62">
        <f t="shared" si="25"/>
        <v>0</v>
      </c>
      <c r="H247" s="83">
        <f t="shared" si="27"/>
        <v>3389.3792121297956</v>
      </c>
      <c r="I247" s="71"/>
    </row>
    <row r="248" spans="2:9">
      <c r="B248" s="42">
        <f t="shared" si="26"/>
        <v>218</v>
      </c>
      <c r="C248" s="61">
        <f t="shared" si="21"/>
        <v>1952.5764086316617</v>
      </c>
      <c r="D248" s="61">
        <f t="shared" si="22"/>
        <v>1436.8028034981339</v>
      </c>
      <c r="E248" s="61">
        <f t="shared" si="23"/>
        <v>3389.3792121297956</v>
      </c>
      <c r="F248" s="61">
        <f t="shared" si="24"/>
        <v>213567.84411608824</v>
      </c>
      <c r="G248" s="62">
        <f t="shared" si="25"/>
        <v>0</v>
      </c>
      <c r="H248" s="83">
        <f t="shared" si="27"/>
        <v>3389.3792121297956</v>
      </c>
      <c r="I248" s="71"/>
    </row>
    <row r="249" spans="2:9">
      <c r="B249" s="42">
        <f t="shared" si="26"/>
        <v>219</v>
      </c>
      <c r="C249" s="61">
        <f t="shared" si="21"/>
        <v>1965.5935846892062</v>
      </c>
      <c r="D249" s="61">
        <f t="shared" si="22"/>
        <v>1423.7856274405897</v>
      </c>
      <c r="E249" s="61">
        <f t="shared" si="23"/>
        <v>3389.3792121297956</v>
      </c>
      <c r="F249" s="61">
        <f t="shared" si="24"/>
        <v>211602.25053139904</v>
      </c>
      <c r="G249" s="62">
        <f t="shared" si="25"/>
        <v>0</v>
      </c>
      <c r="H249" s="83">
        <f t="shared" si="27"/>
        <v>3389.3792121297956</v>
      </c>
      <c r="I249" s="71"/>
    </row>
    <row r="250" spans="2:9">
      <c r="B250" s="42">
        <f t="shared" si="26"/>
        <v>220</v>
      </c>
      <c r="C250" s="61">
        <f t="shared" si="21"/>
        <v>1978.6975419204675</v>
      </c>
      <c r="D250" s="61">
        <f t="shared" si="22"/>
        <v>1410.6816702093281</v>
      </c>
      <c r="E250" s="61">
        <f t="shared" si="23"/>
        <v>3389.3792121297956</v>
      </c>
      <c r="F250" s="61">
        <f t="shared" si="24"/>
        <v>209623.55298947857</v>
      </c>
      <c r="G250" s="62">
        <f t="shared" si="25"/>
        <v>0</v>
      </c>
      <c r="H250" s="83">
        <f t="shared" si="27"/>
        <v>3389.3792121297956</v>
      </c>
      <c r="I250" s="71"/>
    </row>
    <row r="251" spans="2:9">
      <c r="B251" s="42">
        <f t="shared" si="26"/>
        <v>221</v>
      </c>
      <c r="C251" s="61">
        <f t="shared" si="21"/>
        <v>1991.8888588666041</v>
      </c>
      <c r="D251" s="61">
        <f t="shared" si="22"/>
        <v>1397.4903532631915</v>
      </c>
      <c r="E251" s="61">
        <f t="shared" si="23"/>
        <v>3389.3792121297956</v>
      </c>
      <c r="F251" s="61">
        <f t="shared" si="24"/>
        <v>207631.66413061196</v>
      </c>
      <c r="G251" s="62">
        <f t="shared" si="25"/>
        <v>0</v>
      </c>
      <c r="H251" s="83">
        <f t="shared" si="27"/>
        <v>3389.3792121297956</v>
      </c>
      <c r="I251" s="71"/>
    </row>
    <row r="252" spans="2:9">
      <c r="B252" s="42">
        <f t="shared" si="26"/>
        <v>222</v>
      </c>
      <c r="C252" s="61">
        <f t="shared" si="21"/>
        <v>2005.1681179257146</v>
      </c>
      <c r="D252" s="61">
        <f t="shared" si="22"/>
        <v>1384.2110942040811</v>
      </c>
      <c r="E252" s="61">
        <f t="shared" si="23"/>
        <v>3389.3792121297956</v>
      </c>
      <c r="F252" s="61">
        <f t="shared" si="24"/>
        <v>205626.49601268623</v>
      </c>
      <c r="G252" s="62">
        <f t="shared" si="25"/>
        <v>0</v>
      </c>
      <c r="H252" s="83">
        <f t="shared" si="27"/>
        <v>3389.3792121297956</v>
      </c>
      <c r="I252" s="71"/>
    </row>
    <row r="253" spans="2:9">
      <c r="B253" s="42">
        <f t="shared" si="26"/>
        <v>223</v>
      </c>
      <c r="C253" s="61">
        <f t="shared" si="21"/>
        <v>2018.535905378553</v>
      </c>
      <c r="D253" s="61">
        <f t="shared" si="22"/>
        <v>1370.8433067512431</v>
      </c>
      <c r="E253" s="61">
        <f t="shared" si="23"/>
        <v>3389.3792121297961</v>
      </c>
      <c r="F253" s="61">
        <f t="shared" si="24"/>
        <v>203607.96010730768</v>
      </c>
      <c r="G253" s="62">
        <f t="shared" si="25"/>
        <v>0</v>
      </c>
      <c r="H253" s="83">
        <f t="shared" si="27"/>
        <v>3389.3792121297961</v>
      </c>
      <c r="I253" s="71"/>
    </row>
    <row r="254" spans="2:9">
      <c r="B254" s="42">
        <f t="shared" si="26"/>
        <v>224</v>
      </c>
      <c r="C254" s="61">
        <f t="shared" si="21"/>
        <v>2031.9928114144097</v>
      </c>
      <c r="D254" s="61">
        <f t="shared" si="22"/>
        <v>1357.3864007153859</v>
      </c>
      <c r="E254" s="61">
        <f t="shared" si="23"/>
        <v>3389.3792121297956</v>
      </c>
      <c r="F254" s="61">
        <f t="shared" si="24"/>
        <v>201575.96729589326</v>
      </c>
      <c r="G254" s="62">
        <f t="shared" si="25"/>
        <v>0</v>
      </c>
      <c r="H254" s="83">
        <f t="shared" si="27"/>
        <v>3389.3792121297956</v>
      </c>
      <c r="I254" s="71"/>
    </row>
    <row r="255" spans="2:9">
      <c r="B255" s="42">
        <f t="shared" si="26"/>
        <v>225</v>
      </c>
      <c r="C255" s="61">
        <f t="shared" si="21"/>
        <v>2045.5394301571725</v>
      </c>
      <c r="D255" s="61">
        <f t="shared" si="22"/>
        <v>1343.8397819726233</v>
      </c>
      <c r="E255" s="61">
        <f t="shared" si="23"/>
        <v>3389.3792121297956</v>
      </c>
      <c r="F255" s="61">
        <f t="shared" si="24"/>
        <v>199530.4278657361</v>
      </c>
      <c r="G255" s="62">
        <f t="shared" si="25"/>
        <v>0</v>
      </c>
      <c r="H255" s="83">
        <f t="shared" si="27"/>
        <v>3389.3792121297956</v>
      </c>
      <c r="I255" s="71"/>
    </row>
    <row r="256" spans="2:9">
      <c r="B256" s="42">
        <f t="shared" si="26"/>
        <v>226</v>
      </c>
      <c r="C256" s="61">
        <f t="shared" si="21"/>
        <v>2059.1763596915534</v>
      </c>
      <c r="D256" s="61">
        <f t="shared" si="22"/>
        <v>1330.2028524382422</v>
      </c>
      <c r="E256" s="61">
        <f t="shared" si="23"/>
        <v>3389.3792121297956</v>
      </c>
      <c r="F256" s="61">
        <f t="shared" si="24"/>
        <v>197471.25150604456</v>
      </c>
      <c r="G256" s="62">
        <f t="shared" si="25"/>
        <v>0</v>
      </c>
      <c r="H256" s="83">
        <f t="shared" si="27"/>
        <v>3389.3792121297956</v>
      </c>
      <c r="I256" s="71"/>
    </row>
    <row r="257" spans="2:9">
      <c r="B257" s="42">
        <f t="shared" si="26"/>
        <v>227</v>
      </c>
      <c r="C257" s="61">
        <f t="shared" si="21"/>
        <v>2072.9042020894972</v>
      </c>
      <c r="D257" s="61">
        <f t="shared" si="22"/>
        <v>1316.4750100402982</v>
      </c>
      <c r="E257" s="61">
        <f t="shared" si="23"/>
        <v>3389.3792121297956</v>
      </c>
      <c r="F257" s="61">
        <f t="shared" si="24"/>
        <v>195398.34730395506</v>
      </c>
      <c r="G257" s="62">
        <f t="shared" si="25"/>
        <v>0</v>
      </c>
      <c r="H257" s="83">
        <f t="shared" si="27"/>
        <v>3389.3792121297956</v>
      </c>
      <c r="I257" s="71"/>
    </row>
    <row r="258" spans="2:9">
      <c r="B258" s="42">
        <f t="shared" si="26"/>
        <v>228</v>
      </c>
      <c r="C258" s="61">
        <f t="shared" si="21"/>
        <v>2086.7235634367607</v>
      </c>
      <c r="D258" s="61">
        <f t="shared" si="22"/>
        <v>1302.6556486930351</v>
      </c>
      <c r="E258" s="61">
        <f t="shared" si="23"/>
        <v>3389.3792121297956</v>
      </c>
      <c r="F258" s="61">
        <f t="shared" si="24"/>
        <v>193311.62374051829</v>
      </c>
      <c r="G258" s="62">
        <f t="shared" si="25"/>
        <v>0</v>
      </c>
      <c r="H258" s="83">
        <f t="shared" si="27"/>
        <v>3389.3792121297956</v>
      </c>
      <c r="I258" s="71"/>
    </row>
    <row r="259" spans="2:9">
      <c r="B259" s="42">
        <f t="shared" si="26"/>
        <v>229</v>
      </c>
      <c r="C259" s="61">
        <f t="shared" si="21"/>
        <v>2100.6350538596726</v>
      </c>
      <c r="D259" s="61">
        <f t="shared" si="22"/>
        <v>1288.7441582701231</v>
      </c>
      <c r="E259" s="61">
        <f t="shared" si="23"/>
        <v>3389.3792121297956</v>
      </c>
      <c r="F259" s="61">
        <f t="shared" si="24"/>
        <v>191210.98868665862</v>
      </c>
      <c r="G259" s="62">
        <f t="shared" si="25"/>
        <v>0</v>
      </c>
      <c r="H259" s="83">
        <f t="shared" si="27"/>
        <v>3389.3792121297956</v>
      </c>
      <c r="I259" s="71"/>
    </row>
    <row r="260" spans="2:9">
      <c r="B260" s="42">
        <f t="shared" si="26"/>
        <v>230</v>
      </c>
      <c r="C260" s="61">
        <f t="shared" si="21"/>
        <v>2114.6392875520701</v>
      </c>
      <c r="D260" s="61">
        <f t="shared" si="22"/>
        <v>1274.7399245777253</v>
      </c>
      <c r="E260" s="61">
        <f t="shared" si="23"/>
        <v>3389.3792121297956</v>
      </c>
      <c r="F260" s="61">
        <f t="shared" si="24"/>
        <v>189096.34939910655</v>
      </c>
      <c r="G260" s="62">
        <f t="shared" si="25"/>
        <v>0</v>
      </c>
      <c r="H260" s="83">
        <f t="shared" si="27"/>
        <v>3389.3792121297956</v>
      </c>
      <c r="I260" s="71"/>
    </row>
    <row r="261" spans="2:9">
      <c r="B261" s="42">
        <f t="shared" si="26"/>
        <v>231</v>
      </c>
      <c r="C261" s="61">
        <f t="shared" si="21"/>
        <v>2128.7368828024173</v>
      </c>
      <c r="D261" s="61">
        <f t="shared" si="22"/>
        <v>1260.6423293273783</v>
      </c>
      <c r="E261" s="61">
        <f t="shared" si="23"/>
        <v>3389.3792121297956</v>
      </c>
      <c r="F261" s="61">
        <f t="shared" si="24"/>
        <v>186967.61251630413</v>
      </c>
      <c r="G261" s="62">
        <f t="shared" si="25"/>
        <v>0</v>
      </c>
      <c r="H261" s="83">
        <f t="shared" si="27"/>
        <v>3389.3792121297956</v>
      </c>
      <c r="I261" s="71"/>
    </row>
    <row r="262" spans="2:9">
      <c r="B262" s="42">
        <f t="shared" si="26"/>
        <v>232</v>
      </c>
      <c r="C262" s="61">
        <f t="shared" si="21"/>
        <v>2142.9284620211001</v>
      </c>
      <c r="D262" s="61">
        <f t="shared" si="22"/>
        <v>1246.4507501086957</v>
      </c>
      <c r="E262" s="61">
        <f t="shared" si="23"/>
        <v>3389.3792121297956</v>
      </c>
      <c r="F262" s="61">
        <f t="shared" si="24"/>
        <v>184824.68405428302</v>
      </c>
      <c r="G262" s="62">
        <f t="shared" si="25"/>
        <v>0</v>
      </c>
      <c r="H262" s="83">
        <f t="shared" si="27"/>
        <v>3389.3792121297956</v>
      </c>
      <c r="I262" s="71"/>
    </row>
    <row r="263" spans="2:9">
      <c r="B263" s="42">
        <f t="shared" si="26"/>
        <v>233</v>
      </c>
      <c r="C263" s="61">
        <f t="shared" si="21"/>
        <v>2157.2146517679075</v>
      </c>
      <c r="D263" s="61">
        <f t="shared" si="22"/>
        <v>1232.1645603618883</v>
      </c>
      <c r="E263" s="61">
        <f t="shared" si="23"/>
        <v>3389.3792121297956</v>
      </c>
      <c r="F263" s="61">
        <f t="shared" si="24"/>
        <v>182667.4694025151</v>
      </c>
      <c r="G263" s="62">
        <f t="shared" si="25"/>
        <v>0</v>
      </c>
      <c r="H263" s="83">
        <f t="shared" si="27"/>
        <v>3389.3792121297956</v>
      </c>
      <c r="I263" s="71"/>
    </row>
    <row r="264" spans="2:9">
      <c r="B264" s="42">
        <f t="shared" si="26"/>
        <v>234</v>
      </c>
      <c r="C264" s="61">
        <f t="shared" si="21"/>
        <v>2171.5960827796935</v>
      </c>
      <c r="D264" s="61">
        <f t="shared" si="22"/>
        <v>1217.7831293501022</v>
      </c>
      <c r="E264" s="61">
        <f t="shared" si="23"/>
        <v>3389.3792121297956</v>
      </c>
      <c r="F264" s="61">
        <f t="shared" si="24"/>
        <v>180495.8733197354</v>
      </c>
      <c r="G264" s="62">
        <f t="shared" si="25"/>
        <v>0</v>
      </c>
      <c r="H264" s="83">
        <f t="shared" si="27"/>
        <v>3389.3792121297956</v>
      </c>
      <c r="I264" s="71"/>
    </row>
    <row r="265" spans="2:9">
      <c r="B265" s="42">
        <f t="shared" si="26"/>
        <v>235</v>
      </c>
      <c r="C265" s="61">
        <f t="shared" si="21"/>
        <v>2186.0733899982247</v>
      </c>
      <c r="D265" s="61">
        <f t="shared" si="22"/>
        <v>1203.3058221315709</v>
      </c>
      <c r="E265" s="61">
        <f t="shared" si="23"/>
        <v>3389.3792121297956</v>
      </c>
      <c r="F265" s="61">
        <f t="shared" si="24"/>
        <v>178309.79992973717</v>
      </c>
      <c r="G265" s="62">
        <f t="shared" si="25"/>
        <v>0</v>
      </c>
      <c r="H265" s="83">
        <f t="shared" si="27"/>
        <v>3389.3792121297956</v>
      </c>
      <c r="I265" s="71"/>
    </row>
    <row r="266" spans="2:9">
      <c r="B266" s="42">
        <f t="shared" si="26"/>
        <v>236</v>
      </c>
      <c r="C266" s="61">
        <f t="shared" si="21"/>
        <v>2200.6472125982132</v>
      </c>
      <c r="D266" s="61">
        <f t="shared" si="22"/>
        <v>1188.7319995315827</v>
      </c>
      <c r="E266" s="61">
        <f t="shared" si="23"/>
        <v>3389.3792121297956</v>
      </c>
      <c r="F266" s="61">
        <f t="shared" si="24"/>
        <v>176109.15271713896</v>
      </c>
      <c r="G266" s="62">
        <f t="shared" si="25"/>
        <v>0</v>
      </c>
      <c r="H266" s="83">
        <f t="shared" si="27"/>
        <v>3389.3792121297956</v>
      </c>
      <c r="I266" s="71"/>
    </row>
    <row r="267" spans="2:9">
      <c r="B267" s="42">
        <f t="shared" si="26"/>
        <v>237</v>
      </c>
      <c r="C267" s="61">
        <f t="shared" si="21"/>
        <v>2215.3181940155346</v>
      </c>
      <c r="D267" s="61">
        <f t="shared" si="22"/>
        <v>1174.0610181142613</v>
      </c>
      <c r="E267" s="61">
        <f t="shared" si="23"/>
        <v>3389.3792121297956</v>
      </c>
      <c r="F267" s="61">
        <f t="shared" si="24"/>
        <v>173893.83452312343</v>
      </c>
      <c r="G267" s="62">
        <f t="shared" si="25"/>
        <v>0</v>
      </c>
      <c r="H267" s="83">
        <f t="shared" si="27"/>
        <v>3389.3792121297956</v>
      </c>
      <c r="I267" s="71"/>
    </row>
    <row r="268" spans="2:9">
      <c r="B268" s="42">
        <f t="shared" si="26"/>
        <v>238</v>
      </c>
      <c r="C268" s="61">
        <f t="shared" si="21"/>
        <v>2230.0869819756381</v>
      </c>
      <c r="D268" s="61">
        <f t="shared" si="22"/>
        <v>1159.2922301541578</v>
      </c>
      <c r="E268" s="61">
        <f t="shared" si="23"/>
        <v>3389.3792121297956</v>
      </c>
      <c r="F268" s="61">
        <f t="shared" si="24"/>
        <v>171663.74754114778</v>
      </c>
      <c r="G268" s="62">
        <f t="shared" si="25"/>
        <v>0</v>
      </c>
      <c r="H268" s="83">
        <f t="shared" si="27"/>
        <v>3389.3792121297956</v>
      </c>
      <c r="I268" s="71"/>
    </row>
    <row r="269" spans="2:9">
      <c r="B269" s="42">
        <f t="shared" si="26"/>
        <v>239</v>
      </c>
      <c r="C269" s="61">
        <f t="shared" si="21"/>
        <v>2244.9542285221419</v>
      </c>
      <c r="D269" s="61">
        <f t="shared" si="22"/>
        <v>1144.4249836076538</v>
      </c>
      <c r="E269" s="61">
        <f t="shared" si="23"/>
        <v>3389.3792121297956</v>
      </c>
      <c r="F269" s="61">
        <f t="shared" si="24"/>
        <v>169418.79331262564</v>
      </c>
      <c r="G269" s="62">
        <f t="shared" si="25"/>
        <v>0</v>
      </c>
      <c r="H269" s="83">
        <f t="shared" si="27"/>
        <v>3389.3792121297956</v>
      </c>
      <c r="I269" s="71"/>
    </row>
    <row r="270" spans="2:9">
      <c r="B270" s="42">
        <f t="shared" si="26"/>
        <v>240</v>
      </c>
      <c r="C270" s="61">
        <f t="shared" si="21"/>
        <v>2259.9205900456236</v>
      </c>
      <c r="D270" s="61">
        <f t="shared" si="22"/>
        <v>1129.4586220841727</v>
      </c>
      <c r="E270" s="61">
        <f t="shared" si="23"/>
        <v>3389.3792121297965</v>
      </c>
      <c r="F270" s="61">
        <f t="shared" si="24"/>
        <v>167158.87272258001</v>
      </c>
      <c r="G270" s="62">
        <f t="shared" si="25"/>
        <v>0</v>
      </c>
      <c r="H270" s="83">
        <f t="shared" si="27"/>
        <v>3389.3792121297965</v>
      </c>
      <c r="I270" s="71"/>
    </row>
    <row r="271" spans="2:9">
      <c r="B271" s="42">
        <f t="shared" si="26"/>
        <v>241</v>
      </c>
      <c r="C271" s="61">
        <f t="shared" si="21"/>
        <v>2274.9867273125942</v>
      </c>
      <c r="D271" s="61">
        <f t="shared" si="22"/>
        <v>1114.3924848172019</v>
      </c>
      <c r="E271" s="61">
        <f t="shared" si="23"/>
        <v>3389.3792121297961</v>
      </c>
      <c r="F271" s="61">
        <f t="shared" si="24"/>
        <v>164883.88599526742</v>
      </c>
      <c r="G271" s="62">
        <f t="shared" si="25"/>
        <v>0</v>
      </c>
      <c r="H271" s="83">
        <f t="shared" si="27"/>
        <v>3389.3792121297961</v>
      </c>
      <c r="I271" s="71"/>
    </row>
    <row r="272" spans="2:9">
      <c r="B272" s="42">
        <f t="shared" si="26"/>
        <v>242</v>
      </c>
      <c r="C272" s="61">
        <f t="shared" si="21"/>
        <v>2290.1533054946781</v>
      </c>
      <c r="D272" s="61">
        <f t="shared" si="22"/>
        <v>1099.2259066351178</v>
      </c>
      <c r="E272" s="61">
        <f t="shared" si="23"/>
        <v>3389.3792121297956</v>
      </c>
      <c r="F272" s="61">
        <f t="shared" si="24"/>
        <v>162593.73268977273</v>
      </c>
      <c r="G272" s="62">
        <f t="shared" si="25"/>
        <v>0</v>
      </c>
      <c r="H272" s="83">
        <f t="shared" si="27"/>
        <v>3389.3792121297956</v>
      </c>
      <c r="I272" s="71"/>
    </row>
    <row r="273" spans="2:9">
      <c r="B273" s="42">
        <f t="shared" si="26"/>
        <v>243</v>
      </c>
      <c r="C273" s="61">
        <f t="shared" si="21"/>
        <v>2305.4209941979757</v>
      </c>
      <c r="D273" s="61">
        <f t="shared" si="22"/>
        <v>1083.9582179318199</v>
      </c>
      <c r="E273" s="61">
        <f t="shared" si="23"/>
        <v>3389.3792121297956</v>
      </c>
      <c r="F273" s="61">
        <f t="shared" si="24"/>
        <v>160288.31169557475</v>
      </c>
      <c r="G273" s="62">
        <f t="shared" si="25"/>
        <v>0</v>
      </c>
      <c r="H273" s="83">
        <f t="shared" si="27"/>
        <v>3389.3792121297956</v>
      </c>
      <c r="I273" s="71"/>
    </row>
    <row r="274" spans="2:9">
      <c r="B274" s="42">
        <f t="shared" si="26"/>
        <v>244</v>
      </c>
      <c r="C274" s="61">
        <f t="shared" si="21"/>
        <v>2320.790467492629</v>
      </c>
      <c r="D274" s="61">
        <f t="shared" si="22"/>
        <v>1068.5887446371667</v>
      </c>
      <c r="E274" s="61">
        <f t="shared" si="23"/>
        <v>3389.3792121297956</v>
      </c>
      <c r="F274" s="61">
        <f t="shared" si="24"/>
        <v>157967.52122808213</v>
      </c>
      <c r="G274" s="62">
        <f t="shared" si="25"/>
        <v>0</v>
      </c>
      <c r="H274" s="83">
        <f t="shared" si="27"/>
        <v>3389.3792121297956</v>
      </c>
      <c r="I274" s="71"/>
    </row>
    <row r="275" spans="2:9">
      <c r="B275" s="42">
        <f t="shared" si="26"/>
        <v>245</v>
      </c>
      <c r="C275" s="61">
        <f t="shared" si="21"/>
        <v>2336.26240394258</v>
      </c>
      <c r="D275" s="61">
        <f t="shared" si="22"/>
        <v>1053.1168081872158</v>
      </c>
      <c r="E275" s="61">
        <f t="shared" si="23"/>
        <v>3389.3792121297956</v>
      </c>
      <c r="F275" s="61">
        <f t="shared" si="24"/>
        <v>155631.25882413954</v>
      </c>
      <c r="G275" s="62">
        <f t="shared" si="25"/>
        <v>0</v>
      </c>
      <c r="H275" s="83">
        <f t="shared" si="27"/>
        <v>3389.3792121297956</v>
      </c>
      <c r="I275" s="71"/>
    </row>
    <row r="276" spans="2:9">
      <c r="B276" s="42">
        <f t="shared" si="26"/>
        <v>246</v>
      </c>
      <c r="C276" s="61">
        <f t="shared" si="21"/>
        <v>2351.8374866355307</v>
      </c>
      <c r="D276" s="61">
        <f t="shared" si="22"/>
        <v>1037.5417254942652</v>
      </c>
      <c r="E276" s="61">
        <f t="shared" si="23"/>
        <v>3389.3792121297956</v>
      </c>
      <c r="F276" s="61">
        <f t="shared" si="24"/>
        <v>153279.421337504</v>
      </c>
      <c r="G276" s="62">
        <f t="shared" si="25"/>
        <v>0</v>
      </c>
      <c r="H276" s="83">
        <f t="shared" si="27"/>
        <v>3389.3792121297956</v>
      </c>
      <c r="I276" s="71"/>
    </row>
    <row r="277" spans="2:9">
      <c r="B277" s="42">
        <f t="shared" si="26"/>
        <v>247</v>
      </c>
      <c r="C277" s="61">
        <f t="shared" si="21"/>
        <v>2367.5164032131006</v>
      </c>
      <c r="D277" s="61">
        <f t="shared" si="22"/>
        <v>1021.8628089166951</v>
      </c>
      <c r="E277" s="61">
        <f t="shared" si="23"/>
        <v>3389.3792121297956</v>
      </c>
      <c r="F277" s="61">
        <f t="shared" si="24"/>
        <v>150911.90493429088</v>
      </c>
      <c r="G277" s="62">
        <f t="shared" si="25"/>
        <v>0</v>
      </c>
      <c r="H277" s="83">
        <f t="shared" si="27"/>
        <v>3389.3792121297956</v>
      </c>
      <c r="I277" s="71"/>
    </row>
    <row r="278" spans="2:9">
      <c r="B278" s="42">
        <f t="shared" si="26"/>
        <v>248</v>
      </c>
      <c r="C278" s="61">
        <f t="shared" si="21"/>
        <v>2383.2998459011878</v>
      </c>
      <c r="D278" s="61">
        <f t="shared" si="22"/>
        <v>1006.0793662286077</v>
      </c>
      <c r="E278" s="61">
        <f t="shared" si="23"/>
        <v>3389.3792121297956</v>
      </c>
      <c r="F278" s="61">
        <f t="shared" si="24"/>
        <v>148528.60508838968</v>
      </c>
      <c r="G278" s="62">
        <f t="shared" si="25"/>
        <v>0</v>
      </c>
      <c r="H278" s="83">
        <f t="shared" si="27"/>
        <v>3389.3792121297956</v>
      </c>
      <c r="I278" s="71"/>
    </row>
    <row r="279" spans="2:9">
      <c r="B279" s="42">
        <f t="shared" si="26"/>
        <v>249</v>
      </c>
      <c r="C279" s="61">
        <f t="shared" si="21"/>
        <v>2399.1885115405289</v>
      </c>
      <c r="D279" s="61">
        <f t="shared" si="22"/>
        <v>990.19070058926638</v>
      </c>
      <c r="E279" s="61">
        <f t="shared" si="23"/>
        <v>3389.3792121297952</v>
      </c>
      <c r="F279" s="61">
        <f t="shared" si="24"/>
        <v>146129.41657684915</v>
      </c>
      <c r="G279" s="62">
        <f t="shared" si="25"/>
        <v>0</v>
      </c>
      <c r="H279" s="83">
        <f t="shared" si="27"/>
        <v>3389.3792121297952</v>
      </c>
      <c r="I279" s="71"/>
    </row>
    <row r="280" spans="2:9">
      <c r="B280" s="42">
        <f t="shared" si="26"/>
        <v>250</v>
      </c>
      <c r="C280" s="61">
        <f t="shared" si="21"/>
        <v>2415.1831016174665</v>
      </c>
      <c r="D280" s="61">
        <f t="shared" si="22"/>
        <v>974.19611051232971</v>
      </c>
      <c r="E280" s="61">
        <f t="shared" si="23"/>
        <v>3389.3792121297961</v>
      </c>
      <c r="F280" s="61">
        <f t="shared" si="24"/>
        <v>143714.23347523168</v>
      </c>
      <c r="G280" s="62">
        <f t="shared" si="25"/>
        <v>0</v>
      </c>
      <c r="H280" s="83">
        <f t="shared" si="27"/>
        <v>3389.3792121297961</v>
      </c>
      <c r="I280" s="71"/>
    </row>
    <row r="281" spans="2:9">
      <c r="B281" s="42">
        <f t="shared" si="26"/>
        <v>251</v>
      </c>
      <c r="C281" s="61">
        <f t="shared" si="21"/>
        <v>2431.2843222949159</v>
      </c>
      <c r="D281" s="61">
        <f t="shared" si="22"/>
        <v>958.09488983487984</v>
      </c>
      <c r="E281" s="61">
        <f t="shared" si="23"/>
        <v>3389.3792121297956</v>
      </c>
      <c r="F281" s="61">
        <f t="shared" si="24"/>
        <v>141282.94915293675</v>
      </c>
      <c r="G281" s="62">
        <f t="shared" si="25"/>
        <v>0</v>
      </c>
      <c r="H281" s="83">
        <f t="shared" si="27"/>
        <v>3389.3792121297956</v>
      </c>
      <c r="I281" s="71"/>
    </row>
    <row r="282" spans="2:9">
      <c r="B282" s="42">
        <f t="shared" si="26"/>
        <v>252</v>
      </c>
      <c r="C282" s="61">
        <f t="shared" si="21"/>
        <v>2447.4928844435485</v>
      </c>
      <c r="D282" s="61">
        <f t="shared" si="22"/>
        <v>941.88632768624723</v>
      </c>
      <c r="E282" s="61">
        <f t="shared" si="23"/>
        <v>3389.3792121297956</v>
      </c>
      <c r="F282" s="61">
        <f t="shared" si="24"/>
        <v>138835.4562684932</v>
      </c>
      <c r="G282" s="62">
        <f t="shared" si="25"/>
        <v>0</v>
      </c>
      <c r="H282" s="83">
        <f t="shared" si="27"/>
        <v>3389.3792121297956</v>
      </c>
      <c r="I282" s="71"/>
    </row>
    <row r="283" spans="2:9">
      <c r="B283" s="42">
        <f t="shared" si="26"/>
        <v>253</v>
      </c>
      <c r="C283" s="61">
        <f t="shared" si="21"/>
        <v>2463.8095036731725</v>
      </c>
      <c r="D283" s="61">
        <f t="shared" si="22"/>
        <v>925.5697084566234</v>
      </c>
      <c r="E283" s="61">
        <f t="shared" si="23"/>
        <v>3389.3792121297956</v>
      </c>
      <c r="F283" s="61">
        <f t="shared" si="24"/>
        <v>136371.64676482003</v>
      </c>
      <c r="G283" s="62">
        <f t="shared" si="25"/>
        <v>0</v>
      </c>
      <c r="H283" s="83">
        <f t="shared" si="27"/>
        <v>3389.3792121297956</v>
      </c>
      <c r="I283" s="71"/>
    </row>
    <row r="284" spans="2:9">
      <c r="B284" s="42">
        <f t="shared" si="26"/>
        <v>254</v>
      </c>
      <c r="C284" s="61">
        <f t="shared" si="21"/>
        <v>2480.2349003643267</v>
      </c>
      <c r="D284" s="61">
        <f t="shared" si="22"/>
        <v>909.14431176546884</v>
      </c>
      <c r="E284" s="61">
        <f t="shared" si="23"/>
        <v>3389.3792121297956</v>
      </c>
      <c r="F284" s="61">
        <f t="shared" si="24"/>
        <v>133891.4118644557</v>
      </c>
      <c r="G284" s="62">
        <f t="shared" si="25"/>
        <v>0</v>
      </c>
      <c r="H284" s="83">
        <f t="shared" si="27"/>
        <v>3389.3792121297956</v>
      </c>
      <c r="I284" s="71"/>
    </row>
    <row r="285" spans="2:9">
      <c r="B285" s="42">
        <f t="shared" si="26"/>
        <v>255</v>
      </c>
      <c r="C285" s="61">
        <f t="shared" si="21"/>
        <v>2496.7697997000887</v>
      </c>
      <c r="D285" s="61">
        <f t="shared" si="22"/>
        <v>892.60941242970682</v>
      </c>
      <c r="E285" s="61">
        <f t="shared" si="23"/>
        <v>3389.3792121297956</v>
      </c>
      <c r="F285" s="61">
        <f t="shared" si="24"/>
        <v>131394.64206475561</v>
      </c>
      <c r="G285" s="62">
        <f t="shared" si="25"/>
        <v>0</v>
      </c>
      <c r="H285" s="83">
        <f t="shared" si="27"/>
        <v>3389.3792121297956</v>
      </c>
      <c r="I285" s="71"/>
    </row>
    <row r="286" spans="2:9">
      <c r="B286" s="42">
        <f t="shared" si="26"/>
        <v>256</v>
      </c>
      <c r="C286" s="61">
        <f t="shared" si="21"/>
        <v>2513.4149316980893</v>
      </c>
      <c r="D286" s="61">
        <f t="shared" si="22"/>
        <v>875.96428043170624</v>
      </c>
      <c r="E286" s="61">
        <f t="shared" si="23"/>
        <v>3389.3792121297956</v>
      </c>
      <c r="F286" s="61">
        <f t="shared" si="24"/>
        <v>128881.22713305752</v>
      </c>
      <c r="G286" s="62">
        <f t="shared" si="25"/>
        <v>0</v>
      </c>
      <c r="H286" s="83">
        <f t="shared" si="27"/>
        <v>3389.3792121297956</v>
      </c>
      <c r="I286" s="71"/>
    </row>
    <row r="287" spans="2:9">
      <c r="B287" s="42">
        <f t="shared" si="26"/>
        <v>257</v>
      </c>
      <c r="C287" s="61">
        <f t="shared" ref="C287:C350" si="28">IF(B287&lt;=$D$10,IF($G$1008&gt;3,IF($G$1001=1,IF(B287&lt;=$G$9+IF(OR($G$1008=2,$G$1008=3),$D$10,0),IF(ISERR(PPMT($G$11/12,B287,$F$1012,-$F$30)),"",PPMT($G$11/12,B287,$F$1012,-$F$30)),IF(ISERR(PPMT($G$12/12,B287,$F$1012,-D1281)),"",PPMT($G$12/12,B287,$F$1012,-D1281))),IF(B287&lt;=$D$7,$F$30/($F$1012),"")),0),IF($G$1001=1,IF($G$1008=1,C1282,IF(B287&lt;=$G$9+IF(OR($G$1008=2,$G$1008=3),$D$10,0),IF(ISERR(PPMT($G$11/12,B287-$D$7+$F$1012,$D$7-$D$7+$F$1012,-$F$30)),"",PPMT($G$11/12,B287-$D$7+$F$1012,$D$7-$D$7+$F$1012,-$F$30)),IF(ISERR(PPMT($G$12/12,B287-$D$7+$F$1012,$D$7-$D$7+$F$1012,-D1281)),"",PPMT($G$12/12,B287-$D$7+$F$1012-$G$9,$D$7-$D$7+$F$1012-$G$9,-D1281)))),IF(B287&lt;=$D$7,$F$30/($F$1012),"")))</f>
        <v>2530.1710312427435</v>
      </c>
      <c r="D287" s="61">
        <f t="shared" ref="D287:D350" si="29">IF(B287&lt;=$D$7,IF(B287&lt;=$D$7-$F$1013,0,IF($G$1001=1,IF(B287&lt;=$G$9+$D$7-$F$1013,IF(OR($G$1008&gt;3,$D$10=0),IF(ISERR(IPMT($G$11/12,B287-$D$7+$F$1013,$D$7-$D$7+$F$1013,-$F$30)),"",IPMT($G$11/12,B287-$D$7+$F$1013,$D$7-$D$7+$F$1013,-$F$30)),F286*$G$11/12),IF(OR($G$1008&gt;3,$D$10=0),IF(ISERR(IPMT($G$12/12,B287-$D$7+$F$1013-$G$9,$D$7-$D$7+$F$1013-$G$9,-D1281)),"",IPMT($G$12/12,B287-$D$7+$F$1013-$G$9,$D$7-$D$7+$F$1013-$G$9,-D1281)),F286*$G$12/12)),IF(B287&lt;=$G$9+$D$7-$F$1013,F286*$G$11/12,F286*$G$12/12))),"")</f>
        <v>859.20818088705232</v>
      </c>
      <c r="E287" s="61">
        <f t="shared" ref="E287:E350" si="30">IF(ISERR(D287+C287),"",D287+C287)</f>
        <v>3389.3792121297956</v>
      </c>
      <c r="F287" s="61">
        <f t="shared" ref="F287:F350" si="31">IF(ISERR(F286-C287),"",F286-C287)</f>
        <v>126351.05610181477</v>
      </c>
      <c r="G287" s="62">
        <f t="shared" ref="G287:G350" si="32">IF(B287&lt;=$D$7,IF(AND(MOD(B287,12)=1,B287&gt;1),$F$30*$E$23+F286*$E$22+$E$24,0)+IF(AND($G$1008&gt;2,B287&lt;=$D$10),0,$E$18*F286+$E$19*$F$30+$E$20),"")</f>
        <v>0</v>
      </c>
      <c r="H287" s="83">
        <f t="shared" si="27"/>
        <v>3389.3792121297956</v>
      </c>
      <c r="I287" s="71"/>
    </row>
    <row r="288" spans="2:9">
      <c r="B288" s="42">
        <f t="shared" ref="B288:B351" si="33">IF(B287&gt;=$D$7, " ", B287+1)</f>
        <v>258</v>
      </c>
      <c r="C288" s="61">
        <f t="shared" si="28"/>
        <v>2547.0388381176954</v>
      </c>
      <c r="D288" s="61">
        <f t="shared" si="29"/>
        <v>842.34037401210071</v>
      </c>
      <c r="E288" s="61">
        <f t="shared" si="30"/>
        <v>3389.3792121297961</v>
      </c>
      <c r="F288" s="61">
        <f t="shared" si="31"/>
        <v>123804.01726369708</v>
      </c>
      <c r="G288" s="62">
        <f t="shared" si="32"/>
        <v>0</v>
      </c>
      <c r="H288" s="83">
        <f t="shared" ref="H288:H351" si="34">IF(ISERR(E288+G288),"",E288+G288)</f>
        <v>3389.3792121297961</v>
      </c>
      <c r="I288" s="71"/>
    </row>
    <row r="289" spans="2:9">
      <c r="B289" s="42">
        <f t="shared" si="33"/>
        <v>259</v>
      </c>
      <c r="C289" s="61">
        <f t="shared" si="28"/>
        <v>2564.0190970384801</v>
      </c>
      <c r="D289" s="61">
        <f t="shared" si="29"/>
        <v>825.36011509131606</v>
      </c>
      <c r="E289" s="61">
        <f t="shared" si="30"/>
        <v>3389.3792121297961</v>
      </c>
      <c r="F289" s="61">
        <f t="shared" si="31"/>
        <v>121239.9981666586</v>
      </c>
      <c r="G289" s="62">
        <f t="shared" si="32"/>
        <v>0</v>
      </c>
      <c r="H289" s="83">
        <f t="shared" si="34"/>
        <v>3389.3792121297961</v>
      </c>
      <c r="I289" s="71"/>
    </row>
    <row r="290" spans="2:9">
      <c r="B290" s="42">
        <f t="shared" si="33"/>
        <v>260</v>
      </c>
      <c r="C290" s="61">
        <f t="shared" si="28"/>
        <v>2581.1125576854029</v>
      </c>
      <c r="D290" s="61">
        <f t="shared" si="29"/>
        <v>808.266654444393</v>
      </c>
      <c r="E290" s="61">
        <f t="shared" si="30"/>
        <v>3389.3792121297956</v>
      </c>
      <c r="F290" s="61">
        <f t="shared" si="31"/>
        <v>118658.88560897319</v>
      </c>
      <c r="G290" s="62">
        <f t="shared" si="32"/>
        <v>0</v>
      </c>
      <c r="H290" s="83">
        <f t="shared" si="34"/>
        <v>3389.3792121297956</v>
      </c>
      <c r="I290" s="71"/>
    </row>
    <row r="291" spans="2:9">
      <c r="B291" s="42">
        <f t="shared" si="33"/>
        <v>261</v>
      </c>
      <c r="C291" s="61">
        <f t="shared" si="28"/>
        <v>2598.3199747366389</v>
      </c>
      <c r="D291" s="61">
        <f t="shared" si="29"/>
        <v>791.05923739315688</v>
      </c>
      <c r="E291" s="61">
        <f t="shared" si="30"/>
        <v>3389.3792121297956</v>
      </c>
      <c r="F291" s="61">
        <f t="shared" si="31"/>
        <v>116060.56563423654</v>
      </c>
      <c r="G291" s="62">
        <f t="shared" si="32"/>
        <v>0</v>
      </c>
      <c r="H291" s="83">
        <f t="shared" si="34"/>
        <v>3389.3792121297956</v>
      </c>
      <c r="I291" s="71"/>
    </row>
    <row r="292" spans="2:9">
      <c r="B292" s="42">
        <f t="shared" si="33"/>
        <v>262</v>
      </c>
      <c r="C292" s="61">
        <f t="shared" si="28"/>
        <v>2615.6421079015499</v>
      </c>
      <c r="D292" s="61">
        <f t="shared" si="29"/>
        <v>773.73710422824581</v>
      </c>
      <c r="E292" s="61">
        <f t="shared" si="30"/>
        <v>3389.3792121297956</v>
      </c>
      <c r="F292" s="61">
        <f t="shared" si="31"/>
        <v>113444.92352633498</v>
      </c>
      <c r="G292" s="62">
        <f t="shared" si="32"/>
        <v>0</v>
      </c>
      <c r="H292" s="83">
        <f t="shared" si="34"/>
        <v>3389.3792121297956</v>
      </c>
      <c r="I292" s="71"/>
    </row>
    <row r="293" spans="2:9">
      <c r="B293" s="42">
        <f t="shared" si="33"/>
        <v>263</v>
      </c>
      <c r="C293" s="61">
        <f t="shared" si="28"/>
        <v>2633.0797219542274</v>
      </c>
      <c r="D293" s="61">
        <f t="shared" si="29"/>
        <v>756.29949017556885</v>
      </c>
      <c r="E293" s="61">
        <f t="shared" si="30"/>
        <v>3389.3792121297961</v>
      </c>
      <c r="F293" s="61">
        <f t="shared" si="31"/>
        <v>110811.84380438075</v>
      </c>
      <c r="G293" s="62">
        <f t="shared" si="32"/>
        <v>0</v>
      </c>
      <c r="H293" s="83">
        <f t="shared" si="34"/>
        <v>3389.3792121297961</v>
      </c>
      <c r="I293" s="71"/>
    </row>
    <row r="294" spans="2:9">
      <c r="B294" s="42">
        <f t="shared" si="33"/>
        <v>264</v>
      </c>
      <c r="C294" s="61">
        <f t="shared" si="28"/>
        <v>2650.6335867672551</v>
      </c>
      <c r="D294" s="61">
        <f t="shared" si="29"/>
        <v>738.74562536254064</v>
      </c>
      <c r="E294" s="61">
        <f t="shared" si="30"/>
        <v>3389.3792121297956</v>
      </c>
      <c r="F294" s="61">
        <f t="shared" si="31"/>
        <v>108161.21021761349</v>
      </c>
      <c r="G294" s="62">
        <f t="shared" si="32"/>
        <v>0</v>
      </c>
      <c r="H294" s="83">
        <f t="shared" si="34"/>
        <v>3389.3792121297956</v>
      </c>
      <c r="I294" s="71"/>
    </row>
    <row r="295" spans="2:9">
      <c r="B295" s="42">
        <f t="shared" si="33"/>
        <v>265</v>
      </c>
      <c r="C295" s="61">
        <f t="shared" si="28"/>
        <v>2668.3044773457036</v>
      </c>
      <c r="D295" s="61">
        <f t="shared" si="29"/>
        <v>721.07473478409236</v>
      </c>
      <c r="E295" s="61">
        <f t="shared" si="30"/>
        <v>3389.3792121297961</v>
      </c>
      <c r="F295" s="61">
        <f t="shared" si="31"/>
        <v>105492.90574026779</v>
      </c>
      <c r="G295" s="62">
        <f t="shared" si="32"/>
        <v>0</v>
      </c>
      <c r="H295" s="83">
        <f t="shared" si="34"/>
        <v>3389.3792121297961</v>
      </c>
      <c r="I295" s="71"/>
    </row>
    <row r="296" spans="2:9">
      <c r="B296" s="42">
        <f t="shared" si="33"/>
        <v>266</v>
      </c>
      <c r="C296" s="61">
        <f t="shared" si="28"/>
        <v>2686.0931738613417</v>
      </c>
      <c r="D296" s="61">
        <f t="shared" si="29"/>
        <v>703.28603826845426</v>
      </c>
      <c r="E296" s="61">
        <f t="shared" si="30"/>
        <v>3389.3792121297961</v>
      </c>
      <c r="F296" s="61">
        <f t="shared" si="31"/>
        <v>102806.81256640644</v>
      </c>
      <c r="G296" s="62">
        <f t="shared" si="32"/>
        <v>0</v>
      </c>
      <c r="H296" s="83">
        <f t="shared" si="34"/>
        <v>3389.3792121297961</v>
      </c>
      <c r="I296" s="71"/>
    </row>
    <row r="297" spans="2:9">
      <c r="B297" s="42">
        <f t="shared" si="33"/>
        <v>267</v>
      </c>
      <c r="C297" s="61">
        <f t="shared" si="28"/>
        <v>2704.0004616870838</v>
      </c>
      <c r="D297" s="61">
        <f t="shared" si="29"/>
        <v>685.37875044271186</v>
      </c>
      <c r="E297" s="61">
        <f t="shared" si="30"/>
        <v>3389.3792121297956</v>
      </c>
      <c r="F297" s="61">
        <f t="shared" si="31"/>
        <v>100102.81210471936</v>
      </c>
      <c r="G297" s="62">
        <f t="shared" si="32"/>
        <v>0</v>
      </c>
      <c r="H297" s="83">
        <f t="shared" si="34"/>
        <v>3389.3792121297956</v>
      </c>
      <c r="I297" s="71"/>
    </row>
    <row r="298" spans="2:9">
      <c r="B298" s="42">
        <f t="shared" si="33"/>
        <v>268</v>
      </c>
      <c r="C298" s="61">
        <f t="shared" si="28"/>
        <v>2722.0271314316642</v>
      </c>
      <c r="D298" s="61">
        <f t="shared" si="29"/>
        <v>667.35208069813143</v>
      </c>
      <c r="E298" s="61">
        <f t="shared" si="30"/>
        <v>3389.3792121297956</v>
      </c>
      <c r="F298" s="61">
        <f t="shared" si="31"/>
        <v>97380.784973287693</v>
      </c>
      <c r="G298" s="62">
        <f t="shared" si="32"/>
        <v>0</v>
      </c>
      <c r="H298" s="83">
        <f t="shared" si="34"/>
        <v>3389.3792121297956</v>
      </c>
      <c r="I298" s="71"/>
    </row>
    <row r="299" spans="2:9">
      <c r="B299" s="42">
        <f t="shared" si="33"/>
        <v>269</v>
      </c>
      <c r="C299" s="61">
        <f t="shared" si="28"/>
        <v>2740.173978974542</v>
      </c>
      <c r="D299" s="61">
        <f t="shared" si="29"/>
        <v>649.20523315525361</v>
      </c>
      <c r="E299" s="61">
        <f t="shared" si="30"/>
        <v>3389.3792121297956</v>
      </c>
      <c r="F299" s="61">
        <f t="shared" si="31"/>
        <v>94640.610994313145</v>
      </c>
      <c r="G299" s="62">
        <f t="shared" si="32"/>
        <v>0</v>
      </c>
      <c r="H299" s="83">
        <f t="shared" si="34"/>
        <v>3389.3792121297956</v>
      </c>
      <c r="I299" s="71"/>
    </row>
    <row r="300" spans="2:9">
      <c r="B300" s="42">
        <f t="shared" si="33"/>
        <v>270</v>
      </c>
      <c r="C300" s="61">
        <f t="shared" si="28"/>
        <v>2758.4418055010387</v>
      </c>
      <c r="D300" s="61">
        <f t="shared" si="29"/>
        <v>630.93740662875678</v>
      </c>
      <c r="E300" s="61">
        <f t="shared" si="30"/>
        <v>3389.3792121297956</v>
      </c>
      <c r="F300" s="61">
        <f t="shared" si="31"/>
        <v>91882.169188812113</v>
      </c>
      <c r="G300" s="62">
        <f t="shared" si="32"/>
        <v>0</v>
      </c>
      <c r="H300" s="83">
        <f t="shared" si="34"/>
        <v>3389.3792121297956</v>
      </c>
      <c r="I300" s="71"/>
    </row>
    <row r="301" spans="2:9">
      <c r="B301" s="42">
        <f t="shared" si="33"/>
        <v>271</v>
      </c>
      <c r="C301" s="61">
        <f t="shared" si="28"/>
        <v>2776.8314175377127</v>
      </c>
      <c r="D301" s="61">
        <f t="shared" si="29"/>
        <v>612.54779459208316</v>
      </c>
      <c r="E301" s="61">
        <f t="shared" si="30"/>
        <v>3389.3792121297956</v>
      </c>
      <c r="F301" s="61">
        <f t="shared" si="31"/>
        <v>89105.337771274397</v>
      </c>
      <c r="G301" s="62">
        <f t="shared" si="32"/>
        <v>0</v>
      </c>
      <c r="H301" s="83">
        <f t="shared" si="34"/>
        <v>3389.3792121297956</v>
      </c>
      <c r="I301" s="71"/>
    </row>
    <row r="302" spans="2:9">
      <c r="B302" s="42">
        <f t="shared" si="33"/>
        <v>272</v>
      </c>
      <c r="C302" s="61">
        <f t="shared" si="28"/>
        <v>2795.3436269879644</v>
      </c>
      <c r="D302" s="61">
        <f t="shared" si="29"/>
        <v>594.03558514183169</v>
      </c>
      <c r="E302" s="61">
        <f t="shared" si="30"/>
        <v>3389.3792121297961</v>
      </c>
      <c r="F302" s="61">
        <f t="shared" si="31"/>
        <v>86309.994144286436</v>
      </c>
      <c r="G302" s="62">
        <f t="shared" si="32"/>
        <v>0</v>
      </c>
      <c r="H302" s="83">
        <f t="shared" si="34"/>
        <v>3389.3792121297961</v>
      </c>
      <c r="I302" s="71"/>
    </row>
    <row r="303" spans="2:9">
      <c r="B303" s="42">
        <f t="shared" si="33"/>
        <v>273</v>
      </c>
      <c r="C303" s="61">
        <f t="shared" si="28"/>
        <v>2813.9792511678838</v>
      </c>
      <c r="D303" s="61">
        <f t="shared" si="29"/>
        <v>575.39996096191192</v>
      </c>
      <c r="E303" s="61">
        <f t="shared" si="30"/>
        <v>3389.3792121297956</v>
      </c>
      <c r="F303" s="61">
        <f t="shared" si="31"/>
        <v>83496.014893118554</v>
      </c>
      <c r="G303" s="62">
        <f t="shared" si="32"/>
        <v>0</v>
      </c>
      <c r="H303" s="83">
        <f t="shared" si="34"/>
        <v>3389.3792121297956</v>
      </c>
      <c r="I303" s="71"/>
    </row>
    <row r="304" spans="2:9">
      <c r="B304" s="42">
        <f t="shared" si="33"/>
        <v>274</v>
      </c>
      <c r="C304" s="61">
        <f t="shared" si="28"/>
        <v>2832.739112842336</v>
      </c>
      <c r="D304" s="61">
        <f t="shared" si="29"/>
        <v>556.64009928745941</v>
      </c>
      <c r="E304" s="61">
        <f t="shared" si="30"/>
        <v>3389.3792121297956</v>
      </c>
      <c r="F304" s="61">
        <f t="shared" si="31"/>
        <v>80663.275780276221</v>
      </c>
      <c r="G304" s="62">
        <f t="shared" si="32"/>
        <v>0</v>
      </c>
      <c r="H304" s="83">
        <f t="shared" si="34"/>
        <v>3389.3792121297956</v>
      </c>
      <c r="I304" s="71"/>
    </row>
    <row r="305" spans="2:9">
      <c r="B305" s="42">
        <f t="shared" si="33"/>
        <v>275</v>
      </c>
      <c r="C305" s="61">
        <f t="shared" si="28"/>
        <v>2851.6240402612857</v>
      </c>
      <c r="D305" s="61">
        <f t="shared" si="29"/>
        <v>537.7551718685105</v>
      </c>
      <c r="E305" s="61">
        <f t="shared" si="30"/>
        <v>3389.3792121297961</v>
      </c>
      <c r="F305" s="61">
        <f t="shared" si="31"/>
        <v>77811.651740014931</v>
      </c>
      <c r="G305" s="62">
        <f t="shared" si="32"/>
        <v>0</v>
      </c>
      <c r="H305" s="83">
        <f t="shared" si="34"/>
        <v>3389.3792121297961</v>
      </c>
      <c r="I305" s="71"/>
    </row>
    <row r="306" spans="2:9">
      <c r="B306" s="42">
        <f t="shared" si="33"/>
        <v>276</v>
      </c>
      <c r="C306" s="61">
        <f t="shared" si="28"/>
        <v>2870.6348671963601</v>
      </c>
      <c r="D306" s="61">
        <f t="shared" si="29"/>
        <v>518.74434493343529</v>
      </c>
      <c r="E306" s="61">
        <f t="shared" si="30"/>
        <v>3389.3792121297956</v>
      </c>
      <c r="F306" s="61">
        <f t="shared" si="31"/>
        <v>74941.016872818567</v>
      </c>
      <c r="G306" s="62">
        <f t="shared" si="32"/>
        <v>0</v>
      </c>
      <c r="H306" s="83">
        <f t="shared" si="34"/>
        <v>3389.3792121297956</v>
      </c>
      <c r="I306" s="71"/>
    </row>
    <row r="307" spans="2:9">
      <c r="B307" s="42">
        <f t="shared" si="33"/>
        <v>277</v>
      </c>
      <c r="C307" s="61">
        <f t="shared" si="28"/>
        <v>2889.7724329776697</v>
      </c>
      <c r="D307" s="61">
        <f t="shared" si="29"/>
        <v>499.60677915212625</v>
      </c>
      <c r="E307" s="61">
        <f t="shared" si="30"/>
        <v>3389.3792121297961</v>
      </c>
      <c r="F307" s="61">
        <f t="shared" si="31"/>
        <v>72051.244439840899</v>
      </c>
      <c r="G307" s="62">
        <f t="shared" si="32"/>
        <v>0</v>
      </c>
      <c r="H307" s="83">
        <f t="shared" si="34"/>
        <v>3389.3792121297961</v>
      </c>
      <c r="I307" s="71"/>
    </row>
    <row r="308" spans="2:9">
      <c r="B308" s="42">
        <f t="shared" si="33"/>
        <v>278</v>
      </c>
      <c r="C308" s="61">
        <f t="shared" si="28"/>
        <v>2909.0375825308543</v>
      </c>
      <c r="D308" s="61">
        <f t="shared" si="29"/>
        <v>480.34162959894167</v>
      </c>
      <c r="E308" s="61">
        <f t="shared" si="30"/>
        <v>3389.3792121297961</v>
      </c>
      <c r="F308" s="61">
        <f t="shared" si="31"/>
        <v>69142.206857310041</v>
      </c>
      <c r="G308" s="62">
        <f t="shared" si="32"/>
        <v>0</v>
      </c>
      <c r="H308" s="83">
        <f t="shared" si="34"/>
        <v>3389.3792121297961</v>
      </c>
      <c r="I308" s="71"/>
    </row>
    <row r="309" spans="2:9">
      <c r="B309" s="42">
        <f t="shared" si="33"/>
        <v>279</v>
      </c>
      <c r="C309" s="61">
        <f t="shared" si="28"/>
        <v>2928.4311664143934</v>
      </c>
      <c r="D309" s="61">
        <f t="shared" si="29"/>
        <v>460.94804571540271</v>
      </c>
      <c r="E309" s="61">
        <f t="shared" si="30"/>
        <v>3389.3792121297961</v>
      </c>
      <c r="F309" s="61">
        <f t="shared" si="31"/>
        <v>66213.775690895651</v>
      </c>
      <c r="G309" s="62">
        <f t="shared" si="32"/>
        <v>0</v>
      </c>
      <c r="H309" s="83">
        <f t="shared" si="34"/>
        <v>3389.3792121297961</v>
      </c>
      <c r="I309" s="71"/>
    </row>
    <row r="310" spans="2:9">
      <c r="B310" s="42">
        <f t="shared" si="33"/>
        <v>280</v>
      </c>
      <c r="C310" s="61">
        <f t="shared" si="28"/>
        <v>2947.9540408571561</v>
      </c>
      <c r="D310" s="61">
        <f t="shared" si="29"/>
        <v>441.42517127264</v>
      </c>
      <c r="E310" s="61">
        <f t="shared" si="30"/>
        <v>3389.3792121297961</v>
      </c>
      <c r="F310" s="61">
        <f t="shared" si="31"/>
        <v>63265.821650038495</v>
      </c>
      <c r="G310" s="62">
        <f t="shared" si="32"/>
        <v>0</v>
      </c>
      <c r="H310" s="83">
        <f t="shared" si="34"/>
        <v>3389.3792121297961</v>
      </c>
      <c r="I310" s="71"/>
    </row>
    <row r="311" spans="2:9">
      <c r="B311" s="42">
        <f t="shared" si="33"/>
        <v>281</v>
      </c>
      <c r="C311" s="61">
        <f t="shared" si="28"/>
        <v>2967.6070677962034</v>
      </c>
      <c r="D311" s="61">
        <f t="shared" si="29"/>
        <v>421.77214433359239</v>
      </c>
      <c r="E311" s="61">
        <f t="shared" si="30"/>
        <v>3389.3792121297956</v>
      </c>
      <c r="F311" s="61">
        <f t="shared" si="31"/>
        <v>60298.21458224229</v>
      </c>
      <c r="G311" s="62">
        <f t="shared" si="32"/>
        <v>0</v>
      </c>
      <c r="H311" s="83">
        <f t="shared" si="34"/>
        <v>3389.3792121297956</v>
      </c>
      <c r="I311" s="71"/>
    </row>
    <row r="312" spans="2:9">
      <c r="B312" s="42">
        <f t="shared" si="33"/>
        <v>282</v>
      </c>
      <c r="C312" s="61">
        <f t="shared" si="28"/>
        <v>2987.3911149148448</v>
      </c>
      <c r="D312" s="61">
        <f t="shared" si="29"/>
        <v>401.98809721495098</v>
      </c>
      <c r="E312" s="61">
        <f t="shared" si="30"/>
        <v>3389.3792121297956</v>
      </c>
      <c r="F312" s="61">
        <f t="shared" si="31"/>
        <v>57310.823467327442</v>
      </c>
      <c r="G312" s="62">
        <f t="shared" si="32"/>
        <v>0</v>
      </c>
      <c r="H312" s="83">
        <f t="shared" si="34"/>
        <v>3389.3792121297956</v>
      </c>
      <c r="I312" s="71"/>
    </row>
    <row r="313" spans="2:9">
      <c r="B313" s="42">
        <f t="shared" si="33"/>
        <v>283</v>
      </c>
      <c r="C313" s="61">
        <f t="shared" si="28"/>
        <v>3007.3070556809439</v>
      </c>
      <c r="D313" s="61">
        <f t="shared" si="29"/>
        <v>382.07215644885201</v>
      </c>
      <c r="E313" s="61">
        <f t="shared" si="30"/>
        <v>3389.3792121297961</v>
      </c>
      <c r="F313" s="61">
        <f t="shared" si="31"/>
        <v>54303.516411646495</v>
      </c>
      <c r="G313" s="62">
        <f t="shared" si="32"/>
        <v>0</v>
      </c>
      <c r="H313" s="83">
        <f t="shared" si="34"/>
        <v>3389.3792121297961</v>
      </c>
      <c r="I313" s="71"/>
    </row>
    <row r="314" spans="2:9">
      <c r="B314" s="42">
        <f t="shared" si="33"/>
        <v>284</v>
      </c>
      <c r="C314" s="61">
        <f t="shared" si="28"/>
        <v>3027.3557693854832</v>
      </c>
      <c r="D314" s="61">
        <f t="shared" si="29"/>
        <v>362.02344274431243</v>
      </c>
      <c r="E314" s="61">
        <f t="shared" si="30"/>
        <v>3389.3792121297956</v>
      </c>
      <c r="F314" s="61">
        <f t="shared" si="31"/>
        <v>51276.160642261013</v>
      </c>
      <c r="G314" s="62">
        <f t="shared" si="32"/>
        <v>0</v>
      </c>
      <c r="H314" s="83">
        <f t="shared" si="34"/>
        <v>3389.3792121297956</v>
      </c>
      <c r="I314" s="71"/>
    </row>
    <row r="315" spans="2:9">
      <c r="B315" s="42">
        <f t="shared" si="33"/>
        <v>285</v>
      </c>
      <c r="C315" s="61">
        <f t="shared" si="28"/>
        <v>3047.5381411813864</v>
      </c>
      <c r="D315" s="61">
        <f t="shared" si="29"/>
        <v>341.8410709484092</v>
      </c>
      <c r="E315" s="61">
        <f t="shared" si="30"/>
        <v>3389.3792121297956</v>
      </c>
      <c r="F315" s="61">
        <f t="shared" si="31"/>
        <v>48228.622501079626</v>
      </c>
      <c r="G315" s="62">
        <f t="shared" si="32"/>
        <v>0</v>
      </c>
      <c r="H315" s="83">
        <f t="shared" si="34"/>
        <v>3389.3792121297956</v>
      </c>
      <c r="I315" s="71"/>
    </row>
    <row r="316" spans="2:9">
      <c r="B316" s="42">
        <f t="shared" si="33"/>
        <v>286</v>
      </c>
      <c r="C316" s="61">
        <f t="shared" si="28"/>
        <v>3067.8550621225959</v>
      </c>
      <c r="D316" s="61">
        <f t="shared" si="29"/>
        <v>321.52415000719992</v>
      </c>
      <c r="E316" s="61">
        <f t="shared" si="30"/>
        <v>3389.3792121297956</v>
      </c>
      <c r="F316" s="61">
        <f t="shared" si="31"/>
        <v>45160.767438957031</v>
      </c>
      <c r="G316" s="62">
        <f t="shared" si="32"/>
        <v>0</v>
      </c>
      <c r="H316" s="83">
        <f t="shared" si="34"/>
        <v>3389.3792121297956</v>
      </c>
      <c r="I316" s="71"/>
    </row>
    <row r="317" spans="2:9">
      <c r="B317" s="42">
        <f t="shared" si="33"/>
        <v>287</v>
      </c>
      <c r="C317" s="61">
        <f t="shared" si="28"/>
        <v>3088.3074292034134</v>
      </c>
      <c r="D317" s="61">
        <f t="shared" si="29"/>
        <v>301.07178292638264</v>
      </c>
      <c r="E317" s="61">
        <f t="shared" si="30"/>
        <v>3389.3792121297961</v>
      </c>
      <c r="F317" s="61">
        <f t="shared" si="31"/>
        <v>42072.460009753617</v>
      </c>
      <c r="G317" s="62">
        <f t="shared" si="32"/>
        <v>0</v>
      </c>
      <c r="H317" s="83">
        <f t="shared" si="34"/>
        <v>3389.3792121297961</v>
      </c>
      <c r="I317" s="71"/>
    </row>
    <row r="318" spans="2:9">
      <c r="B318" s="42">
        <f t="shared" si="33"/>
        <v>288</v>
      </c>
      <c r="C318" s="61">
        <f t="shared" si="28"/>
        <v>3108.8961453981028</v>
      </c>
      <c r="D318" s="61">
        <f t="shared" si="29"/>
        <v>280.48306673169316</v>
      </c>
      <c r="E318" s="61">
        <f t="shared" si="30"/>
        <v>3389.3792121297961</v>
      </c>
      <c r="F318" s="61">
        <f t="shared" si="31"/>
        <v>38963.563864355514</v>
      </c>
      <c r="G318" s="62">
        <f t="shared" si="32"/>
        <v>0</v>
      </c>
      <c r="H318" s="83">
        <f t="shared" si="34"/>
        <v>3389.3792121297961</v>
      </c>
      <c r="I318" s="71"/>
    </row>
    <row r="319" spans="2:9">
      <c r="B319" s="42">
        <f t="shared" si="33"/>
        <v>289</v>
      </c>
      <c r="C319" s="61">
        <f t="shared" si="28"/>
        <v>3129.6221197007567</v>
      </c>
      <c r="D319" s="61">
        <f t="shared" si="29"/>
        <v>259.75709242903918</v>
      </c>
      <c r="E319" s="61">
        <f t="shared" si="30"/>
        <v>3389.3792121297956</v>
      </c>
      <c r="F319" s="61">
        <f t="shared" si="31"/>
        <v>35833.94174465476</v>
      </c>
      <c r="G319" s="62">
        <f t="shared" si="32"/>
        <v>0</v>
      </c>
      <c r="H319" s="83">
        <f t="shared" si="34"/>
        <v>3389.3792121297956</v>
      </c>
      <c r="I319" s="71"/>
    </row>
    <row r="320" spans="2:9">
      <c r="B320" s="42">
        <f t="shared" si="33"/>
        <v>290</v>
      </c>
      <c r="C320" s="61">
        <f t="shared" si="28"/>
        <v>3150.4862671654282</v>
      </c>
      <c r="D320" s="61">
        <f t="shared" si="29"/>
        <v>238.89294496436744</v>
      </c>
      <c r="E320" s="61">
        <f t="shared" si="30"/>
        <v>3389.3792121297956</v>
      </c>
      <c r="F320" s="61">
        <f t="shared" si="31"/>
        <v>32683.455477489333</v>
      </c>
      <c r="G320" s="62">
        <f t="shared" si="32"/>
        <v>0</v>
      </c>
      <c r="H320" s="83">
        <f t="shared" si="34"/>
        <v>3389.3792121297956</v>
      </c>
      <c r="I320" s="71"/>
    </row>
    <row r="321" spans="2:9">
      <c r="B321" s="42">
        <f t="shared" si="33"/>
        <v>291</v>
      </c>
      <c r="C321" s="61">
        <f t="shared" si="28"/>
        <v>3171.4895089465313</v>
      </c>
      <c r="D321" s="61">
        <f t="shared" si="29"/>
        <v>217.8897031832646</v>
      </c>
      <c r="E321" s="61">
        <f t="shared" si="30"/>
        <v>3389.3792121297956</v>
      </c>
      <c r="F321" s="61">
        <f t="shared" si="31"/>
        <v>29511.965968542801</v>
      </c>
      <c r="G321" s="62">
        <f t="shared" si="32"/>
        <v>0</v>
      </c>
      <c r="H321" s="83">
        <f t="shared" si="34"/>
        <v>3389.3792121297956</v>
      </c>
      <c r="I321" s="71"/>
    </row>
    <row r="322" spans="2:9">
      <c r="B322" s="42">
        <f t="shared" si="33"/>
        <v>292</v>
      </c>
      <c r="C322" s="61">
        <f t="shared" si="28"/>
        <v>3192.6327723395079</v>
      </c>
      <c r="D322" s="61">
        <f t="shared" si="29"/>
        <v>196.74643979028772</v>
      </c>
      <c r="E322" s="61">
        <f t="shared" si="30"/>
        <v>3389.3792121297956</v>
      </c>
      <c r="F322" s="61">
        <f t="shared" si="31"/>
        <v>26319.333196203293</v>
      </c>
      <c r="G322" s="62">
        <f t="shared" si="32"/>
        <v>0</v>
      </c>
      <c r="H322" s="83">
        <f t="shared" si="34"/>
        <v>3389.3792121297956</v>
      </c>
      <c r="I322" s="71"/>
    </row>
    <row r="323" spans="2:9">
      <c r="B323" s="42">
        <f t="shared" si="33"/>
        <v>293</v>
      </c>
      <c r="C323" s="61">
        <f t="shared" si="28"/>
        <v>3213.9169908217714</v>
      </c>
      <c r="D323" s="61">
        <f t="shared" si="29"/>
        <v>175.46222130802431</v>
      </c>
      <c r="E323" s="61">
        <f t="shared" si="30"/>
        <v>3389.3792121297956</v>
      </c>
      <c r="F323" s="61">
        <f t="shared" si="31"/>
        <v>23105.416205381523</v>
      </c>
      <c r="G323" s="62">
        <f t="shared" si="32"/>
        <v>0</v>
      </c>
      <c r="H323" s="83">
        <f t="shared" si="34"/>
        <v>3389.3792121297956</v>
      </c>
      <c r="I323" s="71"/>
    </row>
    <row r="324" spans="2:9">
      <c r="B324" s="42">
        <f t="shared" si="33"/>
        <v>294</v>
      </c>
      <c r="C324" s="61">
        <f t="shared" si="28"/>
        <v>3235.3431040939167</v>
      </c>
      <c r="D324" s="61">
        <f t="shared" si="29"/>
        <v>154.03610803587918</v>
      </c>
      <c r="E324" s="61">
        <f t="shared" si="30"/>
        <v>3389.3792121297961</v>
      </c>
      <c r="F324" s="61">
        <f t="shared" si="31"/>
        <v>19870.073101287606</v>
      </c>
      <c r="G324" s="62">
        <f t="shared" si="32"/>
        <v>0</v>
      </c>
      <c r="H324" s="83">
        <f t="shared" si="34"/>
        <v>3389.3792121297961</v>
      </c>
      <c r="I324" s="71"/>
    </row>
    <row r="325" spans="2:9">
      <c r="B325" s="42">
        <f t="shared" si="33"/>
        <v>295</v>
      </c>
      <c r="C325" s="61">
        <f t="shared" si="28"/>
        <v>3256.9120581212096</v>
      </c>
      <c r="D325" s="61">
        <f t="shared" si="29"/>
        <v>132.46715400858642</v>
      </c>
      <c r="E325" s="61">
        <f t="shared" si="30"/>
        <v>3389.3792121297961</v>
      </c>
      <c r="F325" s="61">
        <f t="shared" si="31"/>
        <v>16613.161043166398</v>
      </c>
      <c r="G325" s="62">
        <f t="shared" si="32"/>
        <v>0</v>
      </c>
      <c r="H325" s="83">
        <f t="shared" si="34"/>
        <v>3389.3792121297961</v>
      </c>
      <c r="I325" s="71"/>
    </row>
    <row r="326" spans="2:9">
      <c r="B326" s="42">
        <f t="shared" si="33"/>
        <v>296</v>
      </c>
      <c r="C326" s="61">
        <f t="shared" si="28"/>
        <v>3278.624805175351</v>
      </c>
      <c r="D326" s="61">
        <f t="shared" si="29"/>
        <v>110.75440695444503</v>
      </c>
      <c r="E326" s="61">
        <f t="shared" si="30"/>
        <v>3389.3792121297961</v>
      </c>
      <c r="F326" s="61">
        <f t="shared" si="31"/>
        <v>13334.536237991048</v>
      </c>
      <c r="G326" s="62">
        <f t="shared" si="32"/>
        <v>0</v>
      </c>
      <c r="H326" s="83">
        <f t="shared" si="34"/>
        <v>3389.3792121297961</v>
      </c>
      <c r="I326" s="71"/>
    </row>
    <row r="327" spans="2:9">
      <c r="B327" s="42">
        <f t="shared" si="33"/>
        <v>297</v>
      </c>
      <c r="C327" s="61">
        <f t="shared" si="28"/>
        <v>3300.4823038765198</v>
      </c>
      <c r="D327" s="61">
        <f t="shared" si="29"/>
        <v>88.896908253276024</v>
      </c>
      <c r="E327" s="61">
        <f t="shared" si="30"/>
        <v>3389.3792121297956</v>
      </c>
      <c r="F327" s="61">
        <f t="shared" si="31"/>
        <v>10034.053934114527</v>
      </c>
      <c r="G327" s="62">
        <f t="shared" si="32"/>
        <v>0</v>
      </c>
      <c r="H327" s="83">
        <f t="shared" si="34"/>
        <v>3389.3792121297956</v>
      </c>
      <c r="I327" s="71"/>
    </row>
    <row r="328" spans="2:9">
      <c r="B328" s="42">
        <f t="shared" si="33"/>
        <v>298</v>
      </c>
      <c r="C328" s="61">
        <f t="shared" si="28"/>
        <v>3322.4855192356968</v>
      </c>
      <c r="D328" s="61">
        <f t="shared" si="29"/>
        <v>66.893692894099203</v>
      </c>
      <c r="E328" s="61">
        <f t="shared" si="30"/>
        <v>3389.3792121297961</v>
      </c>
      <c r="F328" s="61">
        <f t="shared" si="31"/>
        <v>6711.5684148788296</v>
      </c>
      <c r="G328" s="62">
        <f t="shared" si="32"/>
        <v>0</v>
      </c>
      <c r="H328" s="83">
        <f t="shared" si="34"/>
        <v>3389.3792121297961</v>
      </c>
      <c r="I328" s="71"/>
    </row>
    <row r="329" spans="2:9">
      <c r="B329" s="42">
        <f t="shared" si="33"/>
        <v>299</v>
      </c>
      <c r="C329" s="61">
        <f t="shared" si="28"/>
        <v>3344.6354226972676</v>
      </c>
      <c r="D329" s="61">
        <f t="shared" si="29"/>
        <v>44.743789432527898</v>
      </c>
      <c r="E329" s="61">
        <f t="shared" si="30"/>
        <v>3389.3792121297956</v>
      </c>
      <c r="F329" s="61">
        <f t="shared" si="31"/>
        <v>3366.932992181562</v>
      </c>
      <c r="G329" s="62">
        <f t="shared" si="32"/>
        <v>0</v>
      </c>
      <c r="H329" s="83">
        <f t="shared" si="34"/>
        <v>3389.3792121297956</v>
      </c>
      <c r="I329" s="71"/>
    </row>
    <row r="330" spans="2:9">
      <c r="B330" s="42">
        <f t="shared" si="33"/>
        <v>300</v>
      </c>
      <c r="C330" s="61">
        <f t="shared" si="28"/>
        <v>3366.9329921819162</v>
      </c>
      <c r="D330" s="61">
        <f t="shared" si="29"/>
        <v>22.446219947879442</v>
      </c>
      <c r="E330" s="61">
        <f t="shared" si="30"/>
        <v>3389.3792121297956</v>
      </c>
      <c r="F330" s="61">
        <f t="shared" si="31"/>
        <v>-3.5424818634055555E-10</v>
      </c>
      <c r="G330" s="62">
        <f t="shared" si="32"/>
        <v>0</v>
      </c>
      <c r="H330" s="83">
        <f t="shared" si="34"/>
        <v>3389.3792121297956</v>
      </c>
      <c r="I330" s="71"/>
    </row>
    <row r="331" spans="2:9">
      <c r="B331" s="42" t="str">
        <f t="shared" si="33"/>
        <v xml:space="preserve"> </v>
      </c>
      <c r="C331" s="61" t="str">
        <f t="shared" si="28"/>
        <v/>
      </c>
      <c r="D331" s="61" t="str">
        <f t="shared" si="29"/>
        <v/>
      </c>
      <c r="E331" s="61" t="str">
        <f t="shared" si="30"/>
        <v/>
      </c>
      <c r="F331" s="61" t="str">
        <f t="shared" si="31"/>
        <v/>
      </c>
      <c r="G331" s="62" t="str">
        <f t="shared" si="32"/>
        <v/>
      </c>
      <c r="H331" s="83" t="str">
        <f t="shared" si="34"/>
        <v/>
      </c>
      <c r="I331" s="71"/>
    </row>
    <row r="332" spans="2:9">
      <c r="B332" s="42" t="str">
        <f t="shared" si="33"/>
        <v xml:space="preserve"> </v>
      </c>
      <c r="C332" s="61" t="str">
        <f t="shared" si="28"/>
        <v/>
      </c>
      <c r="D332" s="61" t="str">
        <f t="shared" si="29"/>
        <v/>
      </c>
      <c r="E332" s="61" t="str">
        <f t="shared" si="30"/>
        <v/>
      </c>
      <c r="F332" s="61" t="str">
        <f t="shared" si="31"/>
        <v/>
      </c>
      <c r="G332" s="62" t="str">
        <f t="shared" si="32"/>
        <v/>
      </c>
      <c r="H332" s="83" t="str">
        <f t="shared" si="34"/>
        <v/>
      </c>
      <c r="I332" s="71"/>
    </row>
    <row r="333" spans="2:9">
      <c r="B333" s="42" t="str">
        <f t="shared" si="33"/>
        <v xml:space="preserve"> </v>
      </c>
      <c r="C333" s="61" t="str">
        <f t="shared" si="28"/>
        <v/>
      </c>
      <c r="D333" s="61" t="str">
        <f t="shared" si="29"/>
        <v/>
      </c>
      <c r="E333" s="61" t="str">
        <f t="shared" si="30"/>
        <v/>
      </c>
      <c r="F333" s="61" t="str">
        <f t="shared" si="31"/>
        <v/>
      </c>
      <c r="G333" s="62" t="str">
        <f t="shared" si="32"/>
        <v/>
      </c>
      <c r="H333" s="83" t="str">
        <f t="shared" si="34"/>
        <v/>
      </c>
      <c r="I333" s="71"/>
    </row>
    <row r="334" spans="2:9">
      <c r="B334" s="42" t="str">
        <f t="shared" si="33"/>
        <v xml:space="preserve"> </v>
      </c>
      <c r="C334" s="61" t="str">
        <f t="shared" si="28"/>
        <v/>
      </c>
      <c r="D334" s="61" t="str">
        <f t="shared" si="29"/>
        <v/>
      </c>
      <c r="E334" s="61" t="str">
        <f t="shared" si="30"/>
        <v/>
      </c>
      <c r="F334" s="61" t="str">
        <f t="shared" si="31"/>
        <v/>
      </c>
      <c r="G334" s="62" t="str">
        <f t="shared" si="32"/>
        <v/>
      </c>
      <c r="H334" s="83" t="str">
        <f t="shared" si="34"/>
        <v/>
      </c>
      <c r="I334" s="71"/>
    </row>
    <row r="335" spans="2:9">
      <c r="B335" s="42" t="str">
        <f t="shared" si="33"/>
        <v xml:space="preserve"> </v>
      </c>
      <c r="C335" s="61" t="str">
        <f t="shared" si="28"/>
        <v/>
      </c>
      <c r="D335" s="61" t="str">
        <f t="shared" si="29"/>
        <v/>
      </c>
      <c r="E335" s="61" t="str">
        <f t="shared" si="30"/>
        <v/>
      </c>
      <c r="F335" s="61" t="str">
        <f t="shared" si="31"/>
        <v/>
      </c>
      <c r="G335" s="62" t="str">
        <f t="shared" si="32"/>
        <v/>
      </c>
      <c r="H335" s="83" t="str">
        <f t="shared" si="34"/>
        <v/>
      </c>
      <c r="I335" s="71"/>
    </row>
    <row r="336" spans="2:9">
      <c r="B336" s="42" t="str">
        <f t="shared" si="33"/>
        <v xml:space="preserve"> </v>
      </c>
      <c r="C336" s="61" t="str">
        <f t="shared" si="28"/>
        <v/>
      </c>
      <c r="D336" s="61" t="str">
        <f t="shared" si="29"/>
        <v/>
      </c>
      <c r="E336" s="61" t="str">
        <f t="shared" si="30"/>
        <v/>
      </c>
      <c r="F336" s="61" t="str">
        <f t="shared" si="31"/>
        <v/>
      </c>
      <c r="G336" s="62" t="str">
        <f t="shared" si="32"/>
        <v/>
      </c>
      <c r="H336" s="83" t="str">
        <f t="shared" si="34"/>
        <v/>
      </c>
      <c r="I336" s="71"/>
    </row>
    <row r="337" spans="2:9">
      <c r="B337" s="42" t="str">
        <f t="shared" si="33"/>
        <v xml:space="preserve"> </v>
      </c>
      <c r="C337" s="61" t="str">
        <f t="shared" si="28"/>
        <v/>
      </c>
      <c r="D337" s="61" t="str">
        <f t="shared" si="29"/>
        <v/>
      </c>
      <c r="E337" s="61" t="str">
        <f t="shared" si="30"/>
        <v/>
      </c>
      <c r="F337" s="61" t="str">
        <f t="shared" si="31"/>
        <v/>
      </c>
      <c r="G337" s="62" t="str">
        <f t="shared" si="32"/>
        <v/>
      </c>
      <c r="H337" s="83" t="str">
        <f t="shared" si="34"/>
        <v/>
      </c>
      <c r="I337" s="71"/>
    </row>
    <row r="338" spans="2:9">
      <c r="B338" s="42" t="str">
        <f t="shared" si="33"/>
        <v xml:space="preserve"> </v>
      </c>
      <c r="C338" s="61" t="str">
        <f t="shared" si="28"/>
        <v/>
      </c>
      <c r="D338" s="61" t="str">
        <f t="shared" si="29"/>
        <v/>
      </c>
      <c r="E338" s="61" t="str">
        <f t="shared" si="30"/>
        <v/>
      </c>
      <c r="F338" s="61" t="str">
        <f t="shared" si="31"/>
        <v/>
      </c>
      <c r="G338" s="62" t="str">
        <f t="shared" si="32"/>
        <v/>
      </c>
      <c r="H338" s="83" t="str">
        <f t="shared" si="34"/>
        <v/>
      </c>
      <c r="I338" s="71"/>
    </row>
    <row r="339" spans="2:9">
      <c r="B339" s="42" t="str">
        <f t="shared" si="33"/>
        <v xml:space="preserve"> </v>
      </c>
      <c r="C339" s="61" t="str">
        <f t="shared" si="28"/>
        <v/>
      </c>
      <c r="D339" s="61" t="str">
        <f t="shared" si="29"/>
        <v/>
      </c>
      <c r="E339" s="61" t="str">
        <f t="shared" si="30"/>
        <v/>
      </c>
      <c r="F339" s="61" t="str">
        <f t="shared" si="31"/>
        <v/>
      </c>
      <c r="G339" s="62" t="str">
        <f t="shared" si="32"/>
        <v/>
      </c>
      <c r="H339" s="83" t="str">
        <f t="shared" si="34"/>
        <v/>
      </c>
      <c r="I339" s="71"/>
    </row>
    <row r="340" spans="2:9">
      <c r="B340" s="42" t="str">
        <f t="shared" si="33"/>
        <v xml:space="preserve"> </v>
      </c>
      <c r="C340" s="61" t="str">
        <f t="shared" si="28"/>
        <v/>
      </c>
      <c r="D340" s="61" t="str">
        <f t="shared" si="29"/>
        <v/>
      </c>
      <c r="E340" s="61" t="str">
        <f t="shared" si="30"/>
        <v/>
      </c>
      <c r="F340" s="61" t="str">
        <f t="shared" si="31"/>
        <v/>
      </c>
      <c r="G340" s="62" t="str">
        <f t="shared" si="32"/>
        <v/>
      </c>
      <c r="H340" s="83" t="str">
        <f t="shared" si="34"/>
        <v/>
      </c>
      <c r="I340" s="71"/>
    </row>
    <row r="341" spans="2:9">
      <c r="B341" s="42" t="str">
        <f t="shared" si="33"/>
        <v xml:space="preserve"> </v>
      </c>
      <c r="C341" s="61" t="str">
        <f t="shared" si="28"/>
        <v/>
      </c>
      <c r="D341" s="61" t="str">
        <f t="shared" si="29"/>
        <v/>
      </c>
      <c r="E341" s="61" t="str">
        <f t="shared" si="30"/>
        <v/>
      </c>
      <c r="F341" s="61" t="str">
        <f t="shared" si="31"/>
        <v/>
      </c>
      <c r="G341" s="62" t="str">
        <f t="shared" si="32"/>
        <v/>
      </c>
      <c r="H341" s="83" t="str">
        <f t="shared" si="34"/>
        <v/>
      </c>
      <c r="I341" s="71"/>
    </row>
    <row r="342" spans="2:9">
      <c r="B342" s="42" t="str">
        <f t="shared" si="33"/>
        <v xml:space="preserve"> </v>
      </c>
      <c r="C342" s="61" t="str">
        <f t="shared" si="28"/>
        <v/>
      </c>
      <c r="D342" s="61" t="str">
        <f t="shared" si="29"/>
        <v/>
      </c>
      <c r="E342" s="61" t="str">
        <f t="shared" si="30"/>
        <v/>
      </c>
      <c r="F342" s="61" t="str">
        <f t="shared" si="31"/>
        <v/>
      </c>
      <c r="G342" s="62" t="str">
        <f t="shared" si="32"/>
        <v/>
      </c>
      <c r="H342" s="83" t="str">
        <f t="shared" si="34"/>
        <v/>
      </c>
      <c r="I342" s="71"/>
    </row>
    <row r="343" spans="2:9">
      <c r="B343" s="42" t="str">
        <f t="shared" si="33"/>
        <v xml:space="preserve"> </v>
      </c>
      <c r="C343" s="61" t="str">
        <f t="shared" si="28"/>
        <v/>
      </c>
      <c r="D343" s="61" t="str">
        <f t="shared" si="29"/>
        <v/>
      </c>
      <c r="E343" s="61" t="str">
        <f t="shared" si="30"/>
        <v/>
      </c>
      <c r="F343" s="61" t="str">
        <f t="shared" si="31"/>
        <v/>
      </c>
      <c r="G343" s="62" t="str">
        <f t="shared" si="32"/>
        <v/>
      </c>
      <c r="H343" s="83" t="str">
        <f t="shared" si="34"/>
        <v/>
      </c>
      <c r="I343" s="71"/>
    </row>
    <row r="344" spans="2:9">
      <c r="B344" s="42" t="str">
        <f t="shared" si="33"/>
        <v xml:space="preserve"> </v>
      </c>
      <c r="C344" s="61" t="str">
        <f t="shared" si="28"/>
        <v/>
      </c>
      <c r="D344" s="61" t="str">
        <f t="shared" si="29"/>
        <v/>
      </c>
      <c r="E344" s="61" t="str">
        <f t="shared" si="30"/>
        <v/>
      </c>
      <c r="F344" s="61" t="str">
        <f t="shared" si="31"/>
        <v/>
      </c>
      <c r="G344" s="62" t="str">
        <f t="shared" si="32"/>
        <v/>
      </c>
      <c r="H344" s="83" t="str">
        <f t="shared" si="34"/>
        <v/>
      </c>
      <c r="I344" s="71"/>
    </row>
    <row r="345" spans="2:9">
      <c r="B345" s="42" t="str">
        <f t="shared" si="33"/>
        <v xml:space="preserve"> </v>
      </c>
      <c r="C345" s="61" t="str">
        <f t="shared" si="28"/>
        <v/>
      </c>
      <c r="D345" s="61" t="str">
        <f t="shared" si="29"/>
        <v/>
      </c>
      <c r="E345" s="61" t="str">
        <f t="shared" si="30"/>
        <v/>
      </c>
      <c r="F345" s="61" t="str">
        <f t="shared" si="31"/>
        <v/>
      </c>
      <c r="G345" s="62" t="str">
        <f t="shared" si="32"/>
        <v/>
      </c>
      <c r="H345" s="83" t="str">
        <f t="shared" si="34"/>
        <v/>
      </c>
      <c r="I345" s="71"/>
    </row>
    <row r="346" spans="2:9">
      <c r="B346" s="42" t="str">
        <f t="shared" si="33"/>
        <v xml:space="preserve"> </v>
      </c>
      <c r="C346" s="61" t="str">
        <f t="shared" si="28"/>
        <v/>
      </c>
      <c r="D346" s="61" t="str">
        <f t="shared" si="29"/>
        <v/>
      </c>
      <c r="E346" s="61" t="str">
        <f t="shared" si="30"/>
        <v/>
      </c>
      <c r="F346" s="61" t="str">
        <f t="shared" si="31"/>
        <v/>
      </c>
      <c r="G346" s="62" t="str">
        <f t="shared" si="32"/>
        <v/>
      </c>
      <c r="H346" s="83" t="str">
        <f t="shared" si="34"/>
        <v/>
      </c>
      <c r="I346" s="71"/>
    </row>
    <row r="347" spans="2:9">
      <c r="B347" s="42" t="str">
        <f t="shared" si="33"/>
        <v xml:space="preserve"> </v>
      </c>
      <c r="C347" s="61" t="str">
        <f t="shared" si="28"/>
        <v/>
      </c>
      <c r="D347" s="61" t="str">
        <f t="shared" si="29"/>
        <v/>
      </c>
      <c r="E347" s="61" t="str">
        <f t="shared" si="30"/>
        <v/>
      </c>
      <c r="F347" s="61" t="str">
        <f t="shared" si="31"/>
        <v/>
      </c>
      <c r="G347" s="62" t="str">
        <f t="shared" si="32"/>
        <v/>
      </c>
      <c r="H347" s="83" t="str">
        <f t="shared" si="34"/>
        <v/>
      </c>
      <c r="I347" s="71"/>
    </row>
    <row r="348" spans="2:9">
      <c r="B348" s="42" t="str">
        <f t="shared" si="33"/>
        <v xml:space="preserve"> </v>
      </c>
      <c r="C348" s="61" t="str">
        <f t="shared" si="28"/>
        <v/>
      </c>
      <c r="D348" s="61" t="str">
        <f t="shared" si="29"/>
        <v/>
      </c>
      <c r="E348" s="61" t="str">
        <f t="shared" si="30"/>
        <v/>
      </c>
      <c r="F348" s="61" t="str">
        <f t="shared" si="31"/>
        <v/>
      </c>
      <c r="G348" s="62" t="str">
        <f t="shared" si="32"/>
        <v/>
      </c>
      <c r="H348" s="83" t="str">
        <f t="shared" si="34"/>
        <v/>
      </c>
      <c r="I348" s="71"/>
    </row>
    <row r="349" spans="2:9">
      <c r="B349" s="42" t="str">
        <f t="shared" si="33"/>
        <v xml:space="preserve"> </v>
      </c>
      <c r="C349" s="61" t="str">
        <f t="shared" si="28"/>
        <v/>
      </c>
      <c r="D349" s="61" t="str">
        <f t="shared" si="29"/>
        <v/>
      </c>
      <c r="E349" s="61" t="str">
        <f t="shared" si="30"/>
        <v/>
      </c>
      <c r="F349" s="61" t="str">
        <f t="shared" si="31"/>
        <v/>
      </c>
      <c r="G349" s="62" t="str">
        <f t="shared" si="32"/>
        <v/>
      </c>
      <c r="H349" s="83" t="str">
        <f t="shared" si="34"/>
        <v/>
      </c>
      <c r="I349" s="71"/>
    </row>
    <row r="350" spans="2:9">
      <c r="B350" s="42" t="str">
        <f t="shared" si="33"/>
        <v xml:space="preserve"> </v>
      </c>
      <c r="C350" s="61" t="str">
        <f t="shared" si="28"/>
        <v/>
      </c>
      <c r="D350" s="61" t="str">
        <f t="shared" si="29"/>
        <v/>
      </c>
      <c r="E350" s="61" t="str">
        <f t="shared" si="30"/>
        <v/>
      </c>
      <c r="F350" s="61" t="str">
        <f t="shared" si="31"/>
        <v/>
      </c>
      <c r="G350" s="62" t="str">
        <f t="shared" si="32"/>
        <v/>
      </c>
      <c r="H350" s="83" t="str">
        <f t="shared" si="34"/>
        <v/>
      </c>
      <c r="I350" s="71"/>
    </row>
    <row r="351" spans="2:9">
      <c r="B351" s="42" t="str">
        <f t="shared" si="33"/>
        <v xml:space="preserve"> </v>
      </c>
      <c r="C351" s="61" t="str">
        <f t="shared" ref="C351:C388" si="35">IF(B351&lt;=$D$10,IF($G$1008&gt;3,IF($G$1001=1,IF(B351&lt;=$G$9+IF(OR($G$1008=2,$G$1008=3),$D$10,0),IF(ISERR(PPMT($G$11/12,B351,$F$1012,-$F$30)),"",PPMT($G$11/12,B351,$F$1012,-$F$30)),IF(ISERR(PPMT($G$12/12,B351,$F$1012,-D1345)),"",PPMT($G$12/12,B351,$F$1012,-D1345))),IF(B351&lt;=$D$7,$F$30/($F$1012),"")),0),IF($G$1001=1,IF($G$1008=1,C1346,IF(B351&lt;=$G$9+IF(OR($G$1008=2,$G$1008=3),$D$10,0),IF(ISERR(PPMT($G$11/12,B351-$D$7+$F$1012,$D$7-$D$7+$F$1012,-$F$30)),"",PPMT($G$11/12,B351-$D$7+$F$1012,$D$7-$D$7+$F$1012,-$F$30)),IF(ISERR(PPMT($G$12/12,B351-$D$7+$F$1012,$D$7-$D$7+$F$1012,-D1345)),"",PPMT($G$12/12,B351-$D$7+$F$1012-$G$9,$D$7-$D$7+$F$1012-$G$9,-D1345)))),IF(B351&lt;=$D$7,$F$30/($F$1012),"")))</f>
        <v/>
      </c>
      <c r="D351" s="61" t="str">
        <f t="shared" ref="D351:D381" si="36">IF(B351&lt;=$D$7,IF(B351&lt;=$D$7-$F$1013,0,IF($G$1001=1,IF(B351&lt;=$G$9+$D$7-$F$1013,IF(OR($G$1008&gt;3,$D$10=0),IF(ISERR(IPMT($G$11/12,B351-$D$7+$F$1013,$D$7-$D$7+$F$1013,-$F$30)),"",IPMT($G$11/12,B351-$D$7+$F$1013,$D$7-$D$7+$F$1013,-$F$30)),F350*$G$11/12),IF(OR($G$1008&gt;3,$D$10=0),IF(ISERR(IPMT($G$12/12,B351-$D$7+$F$1013-$G$9,$D$7-$D$7+$F$1013-$G$9,-D1345)),"",IPMT($G$12/12,B351-$D$7+$F$1013-$G$9,$D$7-$D$7+$F$1013-$G$9,-D1345)),F350*$G$12/12)),IF(B351&lt;=$G$9+$D$7-$F$1013,F350*$G$11/12,F350*$G$12/12))),"")</f>
        <v/>
      </c>
      <c r="E351" s="61" t="str">
        <f t="shared" ref="E351:E414" si="37">IF(ISERR(D351+C351),"",D351+C351)</f>
        <v/>
      </c>
      <c r="F351" s="61" t="str">
        <f t="shared" ref="F351:F414" si="38">IF(ISERR(F350-C351),"",F350-C351)</f>
        <v/>
      </c>
      <c r="G351" s="62" t="str">
        <f t="shared" ref="G351:G414" si="39">IF(B351&lt;=$D$7,IF(AND(MOD(B351,12)=1,B351&gt;1),$F$30*$E$23+F350*$E$22+$E$24,0)+IF(AND($G$1008&gt;2,B351&lt;=$D$10),0,$E$18*F350+$E$19*$F$30+$E$20),"")</f>
        <v/>
      </c>
      <c r="H351" s="83" t="str">
        <f t="shared" si="34"/>
        <v/>
      </c>
      <c r="I351" s="71"/>
    </row>
    <row r="352" spans="2:9">
      <c r="B352" s="42" t="str">
        <f t="shared" ref="B352:B415" si="40">IF(B351&gt;=$D$7, " ", B351+1)</f>
        <v xml:space="preserve"> </v>
      </c>
      <c r="C352" s="61" t="str">
        <f t="shared" si="35"/>
        <v/>
      </c>
      <c r="D352" s="61" t="str">
        <f t="shared" si="36"/>
        <v/>
      </c>
      <c r="E352" s="61" t="str">
        <f t="shared" si="37"/>
        <v/>
      </c>
      <c r="F352" s="61" t="str">
        <f t="shared" si="38"/>
        <v/>
      </c>
      <c r="G352" s="62" t="str">
        <f t="shared" si="39"/>
        <v/>
      </c>
      <c r="H352" s="83" t="str">
        <f t="shared" ref="H352:H415" si="41">IF(ISERR(E352+G352),"",E352+G352)</f>
        <v/>
      </c>
      <c r="I352" s="71"/>
    </row>
    <row r="353" spans="2:9">
      <c r="B353" s="42" t="str">
        <f t="shared" si="40"/>
        <v xml:space="preserve"> </v>
      </c>
      <c r="C353" s="61" t="str">
        <f t="shared" si="35"/>
        <v/>
      </c>
      <c r="D353" s="61" t="str">
        <f t="shared" si="36"/>
        <v/>
      </c>
      <c r="E353" s="61" t="str">
        <f t="shared" si="37"/>
        <v/>
      </c>
      <c r="F353" s="61" t="str">
        <f t="shared" si="38"/>
        <v/>
      </c>
      <c r="G353" s="62" t="str">
        <f t="shared" si="39"/>
        <v/>
      </c>
      <c r="H353" s="83" t="str">
        <f t="shared" si="41"/>
        <v/>
      </c>
      <c r="I353" s="71"/>
    </row>
    <row r="354" spans="2:9">
      <c r="B354" s="42" t="str">
        <f t="shared" si="40"/>
        <v xml:space="preserve"> </v>
      </c>
      <c r="C354" s="61" t="str">
        <f t="shared" si="35"/>
        <v/>
      </c>
      <c r="D354" s="61" t="str">
        <f t="shared" si="36"/>
        <v/>
      </c>
      <c r="E354" s="61" t="str">
        <f t="shared" si="37"/>
        <v/>
      </c>
      <c r="F354" s="61" t="str">
        <f t="shared" si="38"/>
        <v/>
      </c>
      <c r="G354" s="62" t="str">
        <f t="shared" si="39"/>
        <v/>
      </c>
      <c r="H354" s="83" t="str">
        <f t="shared" si="41"/>
        <v/>
      </c>
      <c r="I354" s="71"/>
    </row>
    <row r="355" spans="2:9">
      <c r="B355" s="42" t="str">
        <f t="shared" si="40"/>
        <v xml:space="preserve"> </v>
      </c>
      <c r="C355" s="61" t="str">
        <f t="shared" si="35"/>
        <v/>
      </c>
      <c r="D355" s="61" t="str">
        <f t="shared" si="36"/>
        <v/>
      </c>
      <c r="E355" s="61" t="str">
        <f t="shared" si="37"/>
        <v/>
      </c>
      <c r="F355" s="61" t="str">
        <f t="shared" si="38"/>
        <v/>
      </c>
      <c r="G355" s="62" t="str">
        <f t="shared" si="39"/>
        <v/>
      </c>
      <c r="H355" s="83" t="str">
        <f t="shared" si="41"/>
        <v/>
      </c>
      <c r="I355" s="71"/>
    </row>
    <row r="356" spans="2:9">
      <c r="B356" s="42" t="str">
        <f t="shared" si="40"/>
        <v xml:space="preserve"> </v>
      </c>
      <c r="C356" s="61" t="str">
        <f t="shared" si="35"/>
        <v/>
      </c>
      <c r="D356" s="61" t="str">
        <f t="shared" si="36"/>
        <v/>
      </c>
      <c r="E356" s="61" t="str">
        <f t="shared" si="37"/>
        <v/>
      </c>
      <c r="F356" s="61" t="str">
        <f t="shared" si="38"/>
        <v/>
      </c>
      <c r="G356" s="62" t="str">
        <f t="shared" si="39"/>
        <v/>
      </c>
      <c r="H356" s="83" t="str">
        <f t="shared" si="41"/>
        <v/>
      </c>
      <c r="I356" s="71"/>
    </row>
    <row r="357" spans="2:9">
      <c r="B357" s="42" t="str">
        <f t="shared" si="40"/>
        <v xml:space="preserve"> </v>
      </c>
      <c r="C357" s="61" t="str">
        <f t="shared" si="35"/>
        <v/>
      </c>
      <c r="D357" s="61" t="str">
        <f t="shared" si="36"/>
        <v/>
      </c>
      <c r="E357" s="61" t="str">
        <f t="shared" si="37"/>
        <v/>
      </c>
      <c r="F357" s="61" t="str">
        <f t="shared" si="38"/>
        <v/>
      </c>
      <c r="G357" s="62" t="str">
        <f t="shared" si="39"/>
        <v/>
      </c>
      <c r="H357" s="83" t="str">
        <f t="shared" si="41"/>
        <v/>
      </c>
      <c r="I357" s="71"/>
    </row>
    <row r="358" spans="2:9">
      <c r="B358" s="42" t="str">
        <f t="shared" si="40"/>
        <v xml:space="preserve"> </v>
      </c>
      <c r="C358" s="61" t="str">
        <f t="shared" si="35"/>
        <v/>
      </c>
      <c r="D358" s="61" t="str">
        <f t="shared" si="36"/>
        <v/>
      </c>
      <c r="E358" s="61" t="str">
        <f t="shared" si="37"/>
        <v/>
      </c>
      <c r="F358" s="61" t="str">
        <f t="shared" si="38"/>
        <v/>
      </c>
      <c r="G358" s="62" t="str">
        <f t="shared" si="39"/>
        <v/>
      </c>
      <c r="H358" s="83" t="str">
        <f t="shared" si="41"/>
        <v/>
      </c>
      <c r="I358" s="71"/>
    </row>
    <row r="359" spans="2:9">
      <c r="B359" s="42" t="str">
        <f t="shared" si="40"/>
        <v xml:space="preserve"> </v>
      </c>
      <c r="C359" s="61" t="str">
        <f t="shared" si="35"/>
        <v/>
      </c>
      <c r="D359" s="61" t="str">
        <f t="shared" si="36"/>
        <v/>
      </c>
      <c r="E359" s="61" t="str">
        <f t="shared" si="37"/>
        <v/>
      </c>
      <c r="F359" s="61" t="str">
        <f t="shared" si="38"/>
        <v/>
      </c>
      <c r="G359" s="62" t="str">
        <f t="shared" si="39"/>
        <v/>
      </c>
      <c r="H359" s="83" t="str">
        <f t="shared" si="41"/>
        <v/>
      </c>
      <c r="I359" s="71"/>
    </row>
    <row r="360" spans="2:9">
      <c r="B360" s="42" t="str">
        <f t="shared" si="40"/>
        <v xml:space="preserve"> </v>
      </c>
      <c r="C360" s="61" t="str">
        <f t="shared" si="35"/>
        <v/>
      </c>
      <c r="D360" s="61" t="str">
        <f t="shared" si="36"/>
        <v/>
      </c>
      <c r="E360" s="61" t="str">
        <f t="shared" si="37"/>
        <v/>
      </c>
      <c r="F360" s="61" t="str">
        <f t="shared" si="38"/>
        <v/>
      </c>
      <c r="G360" s="62" t="str">
        <f t="shared" si="39"/>
        <v/>
      </c>
      <c r="H360" s="83" t="str">
        <f t="shared" si="41"/>
        <v/>
      </c>
      <c r="I360" s="71"/>
    </row>
    <row r="361" spans="2:9">
      <c r="B361" s="42" t="str">
        <f t="shared" si="40"/>
        <v xml:space="preserve"> </v>
      </c>
      <c r="C361" s="61" t="str">
        <f t="shared" si="35"/>
        <v/>
      </c>
      <c r="D361" s="61" t="str">
        <f t="shared" si="36"/>
        <v/>
      </c>
      <c r="E361" s="61" t="str">
        <f t="shared" si="37"/>
        <v/>
      </c>
      <c r="F361" s="61" t="str">
        <f t="shared" si="38"/>
        <v/>
      </c>
      <c r="G361" s="62" t="str">
        <f t="shared" si="39"/>
        <v/>
      </c>
      <c r="H361" s="83" t="str">
        <f t="shared" si="41"/>
        <v/>
      </c>
      <c r="I361" s="71"/>
    </row>
    <row r="362" spans="2:9">
      <c r="B362" s="42" t="str">
        <f t="shared" si="40"/>
        <v xml:space="preserve"> </v>
      </c>
      <c r="C362" s="61" t="str">
        <f t="shared" si="35"/>
        <v/>
      </c>
      <c r="D362" s="61" t="str">
        <f t="shared" si="36"/>
        <v/>
      </c>
      <c r="E362" s="61" t="str">
        <f t="shared" si="37"/>
        <v/>
      </c>
      <c r="F362" s="61" t="str">
        <f t="shared" si="38"/>
        <v/>
      </c>
      <c r="G362" s="62" t="str">
        <f t="shared" si="39"/>
        <v/>
      </c>
      <c r="H362" s="83" t="str">
        <f t="shared" si="41"/>
        <v/>
      </c>
      <c r="I362" s="71"/>
    </row>
    <row r="363" spans="2:9">
      <c r="B363" s="42" t="str">
        <f t="shared" si="40"/>
        <v xml:space="preserve"> </v>
      </c>
      <c r="C363" s="61" t="str">
        <f t="shared" si="35"/>
        <v/>
      </c>
      <c r="D363" s="61" t="str">
        <f t="shared" si="36"/>
        <v/>
      </c>
      <c r="E363" s="61" t="str">
        <f t="shared" si="37"/>
        <v/>
      </c>
      <c r="F363" s="61" t="str">
        <f t="shared" si="38"/>
        <v/>
      </c>
      <c r="G363" s="62" t="str">
        <f t="shared" si="39"/>
        <v/>
      </c>
      <c r="H363" s="83" t="str">
        <f t="shared" si="41"/>
        <v/>
      </c>
      <c r="I363" s="71"/>
    </row>
    <row r="364" spans="2:9">
      <c r="B364" s="42" t="str">
        <f t="shared" si="40"/>
        <v xml:space="preserve"> </v>
      </c>
      <c r="C364" s="61" t="str">
        <f t="shared" si="35"/>
        <v/>
      </c>
      <c r="D364" s="61" t="str">
        <f t="shared" si="36"/>
        <v/>
      </c>
      <c r="E364" s="61" t="str">
        <f t="shared" si="37"/>
        <v/>
      </c>
      <c r="F364" s="61" t="str">
        <f t="shared" si="38"/>
        <v/>
      </c>
      <c r="G364" s="62" t="str">
        <f t="shared" si="39"/>
        <v/>
      </c>
      <c r="H364" s="83" t="str">
        <f t="shared" si="41"/>
        <v/>
      </c>
      <c r="I364" s="71"/>
    </row>
    <row r="365" spans="2:9">
      <c r="B365" s="42" t="str">
        <f t="shared" si="40"/>
        <v xml:space="preserve"> </v>
      </c>
      <c r="C365" s="61" t="str">
        <f t="shared" si="35"/>
        <v/>
      </c>
      <c r="D365" s="61" t="str">
        <f t="shared" si="36"/>
        <v/>
      </c>
      <c r="E365" s="61" t="str">
        <f t="shared" si="37"/>
        <v/>
      </c>
      <c r="F365" s="61" t="str">
        <f t="shared" si="38"/>
        <v/>
      </c>
      <c r="G365" s="62" t="str">
        <f t="shared" si="39"/>
        <v/>
      </c>
      <c r="H365" s="83" t="str">
        <f t="shared" si="41"/>
        <v/>
      </c>
      <c r="I365" s="71"/>
    </row>
    <row r="366" spans="2:9">
      <c r="B366" s="42" t="str">
        <f t="shared" si="40"/>
        <v xml:space="preserve"> </v>
      </c>
      <c r="C366" s="61" t="str">
        <f t="shared" si="35"/>
        <v/>
      </c>
      <c r="D366" s="61" t="str">
        <f t="shared" si="36"/>
        <v/>
      </c>
      <c r="E366" s="61" t="str">
        <f t="shared" si="37"/>
        <v/>
      </c>
      <c r="F366" s="61" t="str">
        <f t="shared" si="38"/>
        <v/>
      </c>
      <c r="G366" s="62" t="str">
        <f t="shared" si="39"/>
        <v/>
      </c>
      <c r="H366" s="83" t="str">
        <f t="shared" si="41"/>
        <v/>
      </c>
      <c r="I366" s="71"/>
    </row>
    <row r="367" spans="2:9">
      <c r="B367" s="42" t="str">
        <f t="shared" si="40"/>
        <v xml:space="preserve"> </v>
      </c>
      <c r="C367" s="61" t="str">
        <f t="shared" si="35"/>
        <v/>
      </c>
      <c r="D367" s="61" t="str">
        <f t="shared" si="36"/>
        <v/>
      </c>
      <c r="E367" s="61" t="str">
        <f t="shared" si="37"/>
        <v/>
      </c>
      <c r="F367" s="61" t="str">
        <f t="shared" si="38"/>
        <v/>
      </c>
      <c r="G367" s="62" t="str">
        <f t="shared" si="39"/>
        <v/>
      </c>
      <c r="H367" s="83" t="str">
        <f t="shared" si="41"/>
        <v/>
      </c>
      <c r="I367" s="71"/>
    </row>
    <row r="368" spans="2:9">
      <c r="B368" s="42" t="str">
        <f t="shared" si="40"/>
        <v xml:space="preserve"> </v>
      </c>
      <c r="C368" s="61" t="str">
        <f t="shared" si="35"/>
        <v/>
      </c>
      <c r="D368" s="61" t="str">
        <f t="shared" si="36"/>
        <v/>
      </c>
      <c r="E368" s="61" t="str">
        <f t="shared" si="37"/>
        <v/>
      </c>
      <c r="F368" s="61" t="str">
        <f t="shared" si="38"/>
        <v/>
      </c>
      <c r="G368" s="62" t="str">
        <f t="shared" si="39"/>
        <v/>
      </c>
      <c r="H368" s="83" t="str">
        <f t="shared" si="41"/>
        <v/>
      </c>
      <c r="I368" s="71"/>
    </row>
    <row r="369" spans="2:9">
      <c r="B369" s="42" t="str">
        <f t="shared" si="40"/>
        <v xml:space="preserve"> </v>
      </c>
      <c r="C369" s="61" t="str">
        <f t="shared" si="35"/>
        <v/>
      </c>
      <c r="D369" s="61" t="str">
        <f t="shared" si="36"/>
        <v/>
      </c>
      <c r="E369" s="61" t="str">
        <f t="shared" si="37"/>
        <v/>
      </c>
      <c r="F369" s="61" t="str">
        <f t="shared" si="38"/>
        <v/>
      </c>
      <c r="G369" s="62" t="str">
        <f t="shared" si="39"/>
        <v/>
      </c>
      <c r="H369" s="83" t="str">
        <f t="shared" si="41"/>
        <v/>
      </c>
      <c r="I369" s="71"/>
    </row>
    <row r="370" spans="2:9">
      <c r="B370" s="42" t="str">
        <f t="shared" si="40"/>
        <v xml:space="preserve"> </v>
      </c>
      <c r="C370" s="61" t="str">
        <f t="shared" si="35"/>
        <v/>
      </c>
      <c r="D370" s="61" t="str">
        <f t="shared" si="36"/>
        <v/>
      </c>
      <c r="E370" s="61" t="str">
        <f t="shared" si="37"/>
        <v/>
      </c>
      <c r="F370" s="61" t="str">
        <f t="shared" si="38"/>
        <v/>
      </c>
      <c r="G370" s="62" t="str">
        <f t="shared" si="39"/>
        <v/>
      </c>
      <c r="H370" s="83" t="str">
        <f t="shared" si="41"/>
        <v/>
      </c>
      <c r="I370" s="71"/>
    </row>
    <row r="371" spans="2:9">
      <c r="B371" s="42" t="str">
        <f t="shared" si="40"/>
        <v xml:space="preserve"> </v>
      </c>
      <c r="C371" s="61" t="str">
        <f t="shared" si="35"/>
        <v/>
      </c>
      <c r="D371" s="61" t="str">
        <f t="shared" si="36"/>
        <v/>
      </c>
      <c r="E371" s="61" t="str">
        <f t="shared" si="37"/>
        <v/>
      </c>
      <c r="F371" s="61" t="str">
        <f t="shared" si="38"/>
        <v/>
      </c>
      <c r="G371" s="62" t="str">
        <f t="shared" si="39"/>
        <v/>
      </c>
      <c r="H371" s="83" t="str">
        <f t="shared" si="41"/>
        <v/>
      </c>
      <c r="I371" s="71"/>
    </row>
    <row r="372" spans="2:9">
      <c r="B372" s="42" t="str">
        <f t="shared" si="40"/>
        <v xml:space="preserve"> </v>
      </c>
      <c r="C372" s="61" t="str">
        <f t="shared" si="35"/>
        <v/>
      </c>
      <c r="D372" s="61" t="str">
        <f t="shared" si="36"/>
        <v/>
      </c>
      <c r="E372" s="61" t="str">
        <f t="shared" si="37"/>
        <v/>
      </c>
      <c r="F372" s="61" t="str">
        <f t="shared" si="38"/>
        <v/>
      </c>
      <c r="G372" s="62" t="str">
        <f t="shared" si="39"/>
        <v/>
      </c>
      <c r="H372" s="83" t="str">
        <f t="shared" si="41"/>
        <v/>
      </c>
      <c r="I372" s="71"/>
    </row>
    <row r="373" spans="2:9">
      <c r="B373" s="42" t="str">
        <f t="shared" si="40"/>
        <v xml:space="preserve"> </v>
      </c>
      <c r="C373" s="61" t="str">
        <f t="shared" si="35"/>
        <v/>
      </c>
      <c r="D373" s="61" t="str">
        <f t="shared" si="36"/>
        <v/>
      </c>
      <c r="E373" s="61" t="str">
        <f t="shared" si="37"/>
        <v/>
      </c>
      <c r="F373" s="61" t="str">
        <f t="shared" si="38"/>
        <v/>
      </c>
      <c r="G373" s="62" t="str">
        <f t="shared" si="39"/>
        <v/>
      </c>
      <c r="H373" s="83" t="str">
        <f t="shared" si="41"/>
        <v/>
      </c>
      <c r="I373" s="71"/>
    </row>
    <row r="374" spans="2:9">
      <c r="B374" s="42" t="str">
        <f t="shared" si="40"/>
        <v xml:space="preserve"> </v>
      </c>
      <c r="C374" s="61" t="str">
        <f t="shared" si="35"/>
        <v/>
      </c>
      <c r="D374" s="61" t="str">
        <f t="shared" si="36"/>
        <v/>
      </c>
      <c r="E374" s="61" t="str">
        <f t="shared" si="37"/>
        <v/>
      </c>
      <c r="F374" s="61" t="str">
        <f t="shared" si="38"/>
        <v/>
      </c>
      <c r="G374" s="62" t="str">
        <f t="shared" si="39"/>
        <v/>
      </c>
      <c r="H374" s="83" t="str">
        <f t="shared" si="41"/>
        <v/>
      </c>
      <c r="I374" s="71"/>
    </row>
    <row r="375" spans="2:9">
      <c r="B375" s="42" t="str">
        <f t="shared" si="40"/>
        <v xml:space="preserve"> </v>
      </c>
      <c r="C375" s="61" t="str">
        <f t="shared" si="35"/>
        <v/>
      </c>
      <c r="D375" s="61" t="str">
        <f t="shared" si="36"/>
        <v/>
      </c>
      <c r="E375" s="61" t="str">
        <f t="shared" si="37"/>
        <v/>
      </c>
      <c r="F375" s="61" t="str">
        <f t="shared" si="38"/>
        <v/>
      </c>
      <c r="G375" s="62" t="str">
        <f t="shared" si="39"/>
        <v/>
      </c>
      <c r="H375" s="83" t="str">
        <f t="shared" si="41"/>
        <v/>
      </c>
      <c r="I375" s="71"/>
    </row>
    <row r="376" spans="2:9">
      <c r="B376" s="42" t="str">
        <f t="shared" si="40"/>
        <v xml:space="preserve"> </v>
      </c>
      <c r="C376" s="61" t="str">
        <f t="shared" si="35"/>
        <v/>
      </c>
      <c r="D376" s="61" t="str">
        <f t="shared" si="36"/>
        <v/>
      </c>
      <c r="E376" s="61" t="str">
        <f t="shared" si="37"/>
        <v/>
      </c>
      <c r="F376" s="61" t="str">
        <f t="shared" si="38"/>
        <v/>
      </c>
      <c r="G376" s="62" t="str">
        <f t="shared" si="39"/>
        <v/>
      </c>
      <c r="H376" s="83" t="str">
        <f t="shared" si="41"/>
        <v/>
      </c>
      <c r="I376" s="71"/>
    </row>
    <row r="377" spans="2:9">
      <c r="B377" s="42" t="str">
        <f t="shared" si="40"/>
        <v xml:space="preserve"> </v>
      </c>
      <c r="C377" s="61" t="str">
        <f t="shared" si="35"/>
        <v/>
      </c>
      <c r="D377" s="61" t="str">
        <f t="shared" si="36"/>
        <v/>
      </c>
      <c r="E377" s="61" t="str">
        <f t="shared" si="37"/>
        <v/>
      </c>
      <c r="F377" s="61" t="str">
        <f t="shared" si="38"/>
        <v/>
      </c>
      <c r="G377" s="62" t="str">
        <f t="shared" si="39"/>
        <v/>
      </c>
      <c r="H377" s="83" t="str">
        <f t="shared" si="41"/>
        <v/>
      </c>
      <c r="I377" s="71"/>
    </row>
    <row r="378" spans="2:9">
      <c r="B378" s="42" t="str">
        <f t="shared" si="40"/>
        <v xml:space="preserve"> </v>
      </c>
      <c r="C378" s="61" t="str">
        <f t="shared" si="35"/>
        <v/>
      </c>
      <c r="D378" s="61" t="str">
        <f t="shared" si="36"/>
        <v/>
      </c>
      <c r="E378" s="61" t="str">
        <f t="shared" si="37"/>
        <v/>
      </c>
      <c r="F378" s="61" t="str">
        <f t="shared" si="38"/>
        <v/>
      </c>
      <c r="G378" s="62" t="str">
        <f t="shared" si="39"/>
        <v/>
      </c>
      <c r="H378" s="83" t="str">
        <f t="shared" si="41"/>
        <v/>
      </c>
      <c r="I378" s="71"/>
    </row>
    <row r="379" spans="2:9">
      <c r="B379" s="42" t="str">
        <f t="shared" si="40"/>
        <v xml:space="preserve"> </v>
      </c>
      <c r="C379" s="61" t="str">
        <f t="shared" si="35"/>
        <v/>
      </c>
      <c r="D379" s="61" t="str">
        <f t="shared" si="36"/>
        <v/>
      </c>
      <c r="E379" s="61" t="str">
        <f t="shared" si="37"/>
        <v/>
      </c>
      <c r="F379" s="61" t="str">
        <f t="shared" si="38"/>
        <v/>
      </c>
      <c r="G379" s="62" t="str">
        <f t="shared" si="39"/>
        <v/>
      </c>
      <c r="H379" s="83" t="str">
        <f t="shared" si="41"/>
        <v/>
      </c>
      <c r="I379" s="71"/>
    </row>
    <row r="380" spans="2:9">
      <c r="B380" s="42" t="str">
        <f t="shared" si="40"/>
        <v xml:space="preserve"> </v>
      </c>
      <c r="C380" s="61" t="str">
        <f t="shared" si="35"/>
        <v/>
      </c>
      <c r="D380" s="61" t="str">
        <f t="shared" si="36"/>
        <v/>
      </c>
      <c r="E380" s="61" t="str">
        <f t="shared" si="37"/>
        <v/>
      </c>
      <c r="F380" s="61" t="str">
        <f t="shared" si="38"/>
        <v/>
      </c>
      <c r="G380" s="62" t="str">
        <f t="shared" si="39"/>
        <v/>
      </c>
      <c r="H380" s="83" t="str">
        <f t="shared" si="41"/>
        <v/>
      </c>
      <c r="I380" s="71"/>
    </row>
    <row r="381" spans="2:9">
      <c r="B381" s="42" t="str">
        <f t="shared" si="40"/>
        <v xml:space="preserve"> </v>
      </c>
      <c r="C381" s="61" t="str">
        <f t="shared" si="35"/>
        <v/>
      </c>
      <c r="D381" s="61" t="str">
        <f t="shared" si="36"/>
        <v/>
      </c>
      <c r="E381" s="61" t="str">
        <f t="shared" si="37"/>
        <v/>
      </c>
      <c r="F381" s="61" t="str">
        <f t="shared" si="38"/>
        <v/>
      </c>
      <c r="G381" s="62" t="str">
        <f t="shared" si="39"/>
        <v/>
      </c>
      <c r="H381" s="83" t="str">
        <f t="shared" si="41"/>
        <v/>
      </c>
      <c r="I381" s="71"/>
    </row>
    <row r="382" spans="2:9">
      <c r="B382" s="42" t="str">
        <f t="shared" si="40"/>
        <v xml:space="preserve"> </v>
      </c>
      <c r="C382" s="61" t="str">
        <f t="shared" si="35"/>
        <v/>
      </c>
      <c r="D382" s="61" t="str">
        <f t="shared" ref="D382:D445" si="42">IF(B382&lt;=$D$7,IF(B382&lt;=$D$7-$F$1013,0,IF($G$1001=1,IF(B382&lt;=$G$9+$D$7-$F$1013,IF(OR($G$1008&gt;3,$D$10=0),IF(ISERR(IPMT($G$11/12,B382-$D$7+$F$1013,$D$7-$D$7+$F$1013,-$F$30)),"",IPMT($G$11/12,B382-$D$7+$F$1013,$D$7-$D$7+$F$1013,-$F$30)),F381*$G$11/12),IF(OR($G$1008&gt;3,$D$10=0),IF(ISERR(IPMT($G$12/12,B382-$D$7+$F$1013-$G$9,$D$7-$D$7+$F$1013-$G$9,-D1376)),"",IPMT($G$12/12,B382-$D$7+$F$1013-$G$9,$D$7-$D$7+$F$1013-$G$9,-D1376)),F381*$G$12/12)),IF(B382&lt;=$G$9+$D$7-$F$1013,F381*$G$11/12,F381*$G$12/12))),"")</f>
        <v/>
      </c>
      <c r="E382" s="61" t="str">
        <f t="shared" si="37"/>
        <v/>
      </c>
      <c r="F382" s="61" t="str">
        <f t="shared" si="38"/>
        <v/>
      </c>
      <c r="G382" s="62" t="str">
        <f t="shared" si="39"/>
        <v/>
      </c>
      <c r="H382" s="83" t="str">
        <f t="shared" si="41"/>
        <v/>
      </c>
      <c r="I382" s="71"/>
    </row>
    <row r="383" spans="2:9">
      <c r="B383" s="42" t="str">
        <f t="shared" si="40"/>
        <v xml:space="preserve"> </v>
      </c>
      <c r="C383" s="61" t="str">
        <f t="shared" si="35"/>
        <v/>
      </c>
      <c r="D383" s="61" t="str">
        <f t="shared" si="42"/>
        <v/>
      </c>
      <c r="E383" s="61" t="str">
        <f t="shared" si="37"/>
        <v/>
      </c>
      <c r="F383" s="61" t="str">
        <f t="shared" si="38"/>
        <v/>
      </c>
      <c r="G383" s="62" t="str">
        <f t="shared" si="39"/>
        <v/>
      </c>
      <c r="H383" s="83" t="str">
        <f t="shared" si="41"/>
        <v/>
      </c>
      <c r="I383" s="71"/>
    </row>
    <row r="384" spans="2:9">
      <c r="B384" s="42" t="str">
        <f t="shared" si="40"/>
        <v xml:space="preserve"> </v>
      </c>
      <c r="C384" s="61" t="str">
        <f t="shared" si="35"/>
        <v/>
      </c>
      <c r="D384" s="61" t="str">
        <f t="shared" si="42"/>
        <v/>
      </c>
      <c r="E384" s="61" t="str">
        <f t="shared" si="37"/>
        <v/>
      </c>
      <c r="F384" s="61" t="str">
        <f t="shared" si="38"/>
        <v/>
      </c>
      <c r="G384" s="62" t="str">
        <f t="shared" si="39"/>
        <v/>
      </c>
      <c r="H384" s="83" t="str">
        <f t="shared" si="41"/>
        <v/>
      </c>
      <c r="I384" s="71"/>
    </row>
    <row r="385" spans="2:25">
      <c r="B385" s="42" t="str">
        <f t="shared" si="40"/>
        <v xml:space="preserve"> </v>
      </c>
      <c r="C385" s="61" t="str">
        <f t="shared" si="35"/>
        <v/>
      </c>
      <c r="D385" s="61" t="str">
        <f t="shared" si="42"/>
        <v/>
      </c>
      <c r="E385" s="61" t="str">
        <f t="shared" si="37"/>
        <v/>
      </c>
      <c r="F385" s="61" t="str">
        <f t="shared" si="38"/>
        <v/>
      </c>
      <c r="G385" s="62" t="str">
        <f t="shared" si="39"/>
        <v/>
      </c>
      <c r="H385" s="83" t="str">
        <f t="shared" si="41"/>
        <v/>
      </c>
      <c r="I385" s="71"/>
    </row>
    <row r="386" spans="2:25">
      <c r="B386" s="42" t="str">
        <f t="shared" si="40"/>
        <v xml:space="preserve"> </v>
      </c>
      <c r="C386" s="61" t="str">
        <f t="shared" si="35"/>
        <v/>
      </c>
      <c r="D386" s="61" t="str">
        <f t="shared" si="42"/>
        <v/>
      </c>
      <c r="E386" s="61" t="str">
        <f t="shared" si="37"/>
        <v/>
      </c>
      <c r="F386" s="61" t="str">
        <f t="shared" si="38"/>
        <v/>
      </c>
      <c r="G386" s="62" t="str">
        <f t="shared" si="39"/>
        <v/>
      </c>
      <c r="H386" s="83" t="str">
        <f t="shared" si="41"/>
        <v/>
      </c>
      <c r="I386" s="71"/>
    </row>
    <row r="387" spans="2:25">
      <c r="B387" s="42" t="str">
        <f t="shared" si="40"/>
        <v xml:space="preserve"> </v>
      </c>
      <c r="C387" s="61" t="str">
        <f t="shared" si="35"/>
        <v/>
      </c>
      <c r="D387" s="61" t="str">
        <f t="shared" si="42"/>
        <v/>
      </c>
      <c r="E387" s="61" t="str">
        <f t="shared" si="37"/>
        <v/>
      </c>
      <c r="F387" s="61" t="str">
        <f t="shared" si="38"/>
        <v/>
      </c>
      <c r="G387" s="62" t="str">
        <f t="shared" si="39"/>
        <v/>
      </c>
      <c r="H387" s="83" t="str">
        <f t="shared" si="41"/>
        <v/>
      </c>
      <c r="I387" s="71"/>
    </row>
    <row r="388" spans="2:25">
      <c r="B388" s="42" t="str">
        <f t="shared" si="40"/>
        <v xml:space="preserve"> </v>
      </c>
      <c r="C388" s="61" t="str">
        <f t="shared" si="35"/>
        <v/>
      </c>
      <c r="D388" s="61" t="str">
        <f t="shared" si="42"/>
        <v/>
      </c>
      <c r="E388" s="61" t="str">
        <f t="shared" si="37"/>
        <v/>
      </c>
      <c r="F388" s="61" t="str">
        <f t="shared" si="38"/>
        <v/>
      </c>
      <c r="G388" s="62" t="str">
        <f t="shared" si="39"/>
        <v/>
      </c>
      <c r="H388" s="83" t="str">
        <f t="shared" si="41"/>
        <v/>
      </c>
      <c r="I388" s="71"/>
    </row>
    <row r="389" spans="2:25">
      <c r="B389" s="42" t="str">
        <f t="shared" si="40"/>
        <v xml:space="preserve"> </v>
      </c>
      <c r="C389" s="61" t="str">
        <f t="shared" ref="C389:C452" si="43">IF(B389&lt;=$D$10,IF($G$1008&gt;3,IF($G$1001=1,IF(B389&lt;=$G$9+IF(OR($G$1008=2,$G$1008=3),$D$10,0),IF(ISERR(PPMT($G$11/12,B389,$F$1012,-$F$30)),"",PPMT($G$11/12,B389,$F$1012,-$F$30)),IF(ISERR(PPMT($G$12/12,B389,$F$1012,-D1383)),"",PPMT($G$12/12,B389,$F$1012,-D1383))),IF(B389&lt;=$D$7,$F$30/($F$1012),"")),0),IF($G$1001=1,IF($G$1008=1,C1384,IF(B389&lt;=$G$9+IF(OR($G$1008=2,$G$1008=3),$D$10,0),IF(ISERR(PPMT($G$11/12,B389-$D$7+$F$1012,$D$7-$D$7+$F$1012,-$F$30)),"",PPMT($G$11/12,B389-$D$7+$F$1012,$D$7-$D$7+$F$1012,-$F$30)),IF(ISERR(PPMT($G$12/12,B389-$D$7+$F$1012,$D$7-$D$7+$F$1012,-D1383)),"",PPMT($G$12/12,B389-$D$7+$F$1012-$G$9,$D$7-$D$7+$F$1012-$G$9,-D1383)))),IF(B389&lt;=$D$7,$F$30/($F$1012),"")))</f>
        <v/>
      </c>
      <c r="D389" s="61" t="str">
        <f t="shared" si="42"/>
        <v/>
      </c>
      <c r="E389" s="61" t="str">
        <f t="shared" si="37"/>
        <v/>
      </c>
      <c r="F389" s="61" t="str">
        <f t="shared" si="38"/>
        <v/>
      </c>
      <c r="G389" s="62" t="str">
        <f t="shared" si="39"/>
        <v/>
      </c>
      <c r="H389" s="83" t="str">
        <f t="shared" si="41"/>
        <v/>
      </c>
      <c r="I389" s="71"/>
    </row>
    <row r="390" spans="2:25">
      <c r="B390" s="42" t="str">
        <f t="shared" si="40"/>
        <v xml:space="preserve"> </v>
      </c>
      <c r="C390" s="61" t="str">
        <f t="shared" si="43"/>
        <v/>
      </c>
      <c r="D390" s="61" t="str">
        <f t="shared" si="42"/>
        <v/>
      </c>
      <c r="E390" s="61" t="str">
        <f t="shared" si="37"/>
        <v/>
      </c>
      <c r="F390" s="61" t="str">
        <f t="shared" si="38"/>
        <v/>
      </c>
      <c r="G390" s="62" t="str">
        <f t="shared" si="39"/>
        <v/>
      </c>
      <c r="H390" s="83" t="str">
        <f t="shared" si="41"/>
        <v/>
      </c>
      <c r="I390" s="71"/>
    </row>
    <row r="391" spans="2:25">
      <c r="B391" s="42" t="str">
        <f t="shared" si="40"/>
        <v xml:space="preserve"> </v>
      </c>
      <c r="C391" s="61" t="str">
        <f t="shared" si="43"/>
        <v/>
      </c>
      <c r="D391" s="61" t="str">
        <f t="shared" si="42"/>
        <v/>
      </c>
      <c r="E391" s="61" t="str">
        <f t="shared" si="37"/>
        <v/>
      </c>
      <c r="F391" s="61" t="str">
        <f t="shared" si="38"/>
        <v/>
      </c>
      <c r="G391" s="62" t="str">
        <f t="shared" si="39"/>
        <v/>
      </c>
      <c r="H391" s="83" t="str">
        <f t="shared" si="41"/>
        <v/>
      </c>
      <c r="I391" s="71"/>
    </row>
    <row r="392" spans="2:25">
      <c r="B392" s="42" t="str">
        <f t="shared" si="40"/>
        <v xml:space="preserve"> </v>
      </c>
      <c r="C392" s="61" t="str">
        <f t="shared" si="43"/>
        <v/>
      </c>
      <c r="D392" s="61" t="str">
        <f t="shared" si="42"/>
        <v/>
      </c>
      <c r="E392" s="61" t="str">
        <f t="shared" si="37"/>
        <v/>
      </c>
      <c r="F392" s="61" t="str">
        <f t="shared" si="38"/>
        <v/>
      </c>
      <c r="G392" s="62" t="str">
        <f t="shared" si="39"/>
        <v/>
      </c>
      <c r="H392" s="83" t="str">
        <f t="shared" si="41"/>
        <v/>
      </c>
      <c r="I392" s="71"/>
    </row>
    <row r="393" spans="2:25">
      <c r="B393" s="42" t="str">
        <f t="shared" si="40"/>
        <v xml:space="preserve"> </v>
      </c>
      <c r="C393" s="61" t="str">
        <f t="shared" si="43"/>
        <v/>
      </c>
      <c r="D393" s="61" t="str">
        <f t="shared" si="42"/>
        <v/>
      </c>
      <c r="E393" s="61" t="str">
        <f t="shared" si="37"/>
        <v/>
      </c>
      <c r="F393" s="61" t="str">
        <f t="shared" si="38"/>
        <v/>
      </c>
      <c r="G393" s="62" t="str">
        <f t="shared" si="39"/>
        <v/>
      </c>
      <c r="H393" s="83" t="str">
        <f t="shared" si="41"/>
        <v/>
      </c>
      <c r="I393" s="71"/>
    </row>
    <row r="394" spans="2:25" s="20" customFormat="1">
      <c r="B394" s="42" t="str">
        <f t="shared" si="40"/>
        <v xml:space="preserve"> </v>
      </c>
      <c r="C394" s="61" t="str">
        <f t="shared" si="43"/>
        <v/>
      </c>
      <c r="D394" s="61" t="str">
        <f t="shared" si="42"/>
        <v/>
      </c>
      <c r="E394" s="61" t="str">
        <f t="shared" si="37"/>
        <v/>
      </c>
      <c r="F394" s="61" t="str">
        <f t="shared" si="38"/>
        <v/>
      </c>
      <c r="G394" s="62" t="str">
        <f t="shared" si="39"/>
        <v/>
      </c>
      <c r="H394" s="83" t="str">
        <f t="shared" si="41"/>
        <v/>
      </c>
      <c r="R394" s="21"/>
      <c r="S394" s="21"/>
      <c r="T394" s="64"/>
      <c r="U394" s="21"/>
      <c r="V394" s="21"/>
      <c r="W394" s="21"/>
      <c r="X394" s="21"/>
      <c r="Y394" s="21"/>
    </row>
    <row r="395" spans="2:25">
      <c r="B395" s="42" t="str">
        <f t="shared" si="40"/>
        <v xml:space="preserve"> </v>
      </c>
      <c r="C395" s="61" t="str">
        <f t="shared" si="43"/>
        <v/>
      </c>
      <c r="D395" s="61" t="str">
        <f t="shared" si="42"/>
        <v/>
      </c>
      <c r="E395" s="61" t="str">
        <f t="shared" si="37"/>
        <v/>
      </c>
      <c r="F395" s="61" t="str">
        <f t="shared" si="38"/>
        <v/>
      </c>
      <c r="G395" s="62" t="str">
        <f t="shared" si="39"/>
        <v/>
      </c>
      <c r="H395" s="83" t="str">
        <f t="shared" si="41"/>
        <v/>
      </c>
    </row>
    <row r="396" spans="2:25">
      <c r="B396" s="42" t="str">
        <f t="shared" si="40"/>
        <v xml:space="preserve"> </v>
      </c>
      <c r="C396" s="61" t="str">
        <f t="shared" si="43"/>
        <v/>
      </c>
      <c r="D396" s="61" t="str">
        <f t="shared" si="42"/>
        <v/>
      </c>
      <c r="E396" s="61" t="str">
        <f t="shared" si="37"/>
        <v/>
      </c>
      <c r="F396" s="61" t="str">
        <f t="shared" si="38"/>
        <v/>
      </c>
      <c r="G396" s="62" t="str">
        <f t="shared" si="39"/>
        <v/>
      </c>
      <c r="H396" s="83" t="str">
        <f t="shared" si="41"/>
        <v/>
      </c>
    </row>
    <row r="397" spans="2:25">
      <c r="B397" s="42" t="str">
        <f t="shared" si="40"/>
        <v xml:space="preserve"> </v>
      </c>
      <c r="C397" s="61" t="str">
        <f t="shared" si="43"/>
        <v/>
      </c>
      <c r="D397" s="61" t="str">
        <f t="shared" si="42"/>
        <v/>
      </c>
      <c r="E397" s="61" t="str">
        <f t="shared" si="37"/>
        <v/>
      </c>
      <c r="F397" s="61" t="str">
        <f t="shared" si="38"/>
        <v/>
      </c>
      <c r="G397" s="62" t="str">
        <f t="shared" si="39"/>
        <v/>
      </c>
      <c r="H397" s="83" t="str">
        <f t="shared" si="41"/>
        <v/>
      </c>
    </row>
    <row r="398" spans="2:25">
      <c r="B398" s="42" t="str">
        <f t="shared" si="40"/>
        <v xml:space="preserve"> </v>
      </c>
      <c r="C398" s="61" t="str">
        <f t="shared" si="43"/>
        <v/>
      </c>
      <c r="D398" s="61" t="str">
        <f t="shared" si="42"/>
        <v/>
      </c>
      <c r="E398" s="61" t="str">
        <f t="shared" si="37"/>
        <v/>
      </c>
      <c r="F398" s="61" t="str">
        <f t="shared" si="38"/>
        <v/>
      </c>
      <c r="G398" s="62" t="str">
        <f t="shared" si="39"/>
        <v/>
      </c>
      <c r="H398" s="83" t="str">
        <f t="shared" si="41"/>
        <v/>
      </c>
    </row>
    <row r="399" spans="2:25">
      <c r="B399" s="42" t="str">
        <f t="shared" si="40"/>
        <v xml:space="preserve"> </v>
      </c>
      <c r="C399" s="61" t="str">
        <f t="shared" si="43"/>
        <v/>
      </c>
      <c r="D399" s="61" t="str">
        <f t="shared" si="42"/>
        <v/>
      </c>
      <c r="E399" s="61" t="str">
        <f t="shared" si="37"/>
        <v/>
      </c>
      <c r="F399" s="61" t="str">
        <f t="shared" si="38"/>
        <v/>
      </c>
      <c r="G399" s="62" t="str">
        <f t="shared" si="39"/>
        <v/>
      </c>
      <c r="H399" s="83" t="str">
        <f t="shared" si="41"/>
        <v/>
      </c>
    </row>
    <row r="400" spans="2:25">
      <c r="B400" s="42" t="str">
        <f t="shared" si="40"/>
        <v xml:space="preserve"> </v>
      </c>
      <c r="C400" s="61" t="str">
        <f t="shared" si="43"/>
        <v/>
      </c>
      <c r="D400" s="61" t="str">
        <f t="shared" si="42"/>
        <v/>
      </c>
      <c r="E400" s="61" t="str">
        <f t="shared" si="37"/>
        <v/>
      </c>
      <c r="F400" s="61" t="str">
        <f t="shared" si="38"/>
        <v/>
      </c>
      <c r="G400" s="62" t="str">
        <f t="shared" si="39"/>
        <v/>
      </c>
      <c r="H400" s="83" t="str">
        <f t="shared" si="41"/>
        <v/>
      </c>
    </row>
    <row r="401" spans="2:8">
      <c r="B401" s="42" t="str">
        <f t="shared" si="40"/>
        <v xml:space="preserve"> </v>
      </c>
      <c r="C401" s="61" t="str">
        <f t="shared" si="43"/>
        <v/>
      </c>
      <c r="D401" s="61" t="str">
        <f t="shared" si="42"/>
        <v/>
      </c>
      <c r="E401" s="61" t="str">
        <f t="shared" si="37"/>
        <v/>
      </c>
      <c r="F401" s="61" t="str">
        <f t="shared" si="38"/>
        <v/>
      </c>
      <c r="G401" s="62" t="str">
        <f t="shared" si="39"/>
        <v/>
      </c>
      <c r="H401" s="83" t="str">
        <f t="shared" si="41"/>
        <v/>
      </c>
    </row>
    <row r="402" spans="2:8">
      <c r="B402" s="42" t="str">
        <f t="shared" si="40"/>
        <v xml:space="preserve"> </v>
      </c>
      <c r="C402" s="61" t="str">
        <f t="shared" si="43"/>
        <v/>
      </c>
      <c r="D402" s="61" t="str">
        <f t="shared" si="42"/>
        <v/>
      </c>
      <c r="E402" s="61" t="str">
        <f t="shared" si="37"/>
        <v/>
      </c>
      <c r="F402" s="61" t="str">
        <f t="shared" si="38"/>
        <v/>
      </c>
      <c r="G402" s="62" t="str">
        <f t="shared" si="39"/>
        <v/>
      </c>
      <c r="H402" s="83" t="str">
        <f t="shared" si="41"/>
        <v/>
      </c>
    </row>
    <row r="403" spans="2:8">
      <c r="B403" s="42" t="str">
        <f t="shared" si="40"/>
        <v xml:space="preserve"> </v>
      </c>
      <c r="C403" s="61" t="str">
        <f t="shared" si="43"/>
        <v/>
      </c>
      <c r="D403" s="61" t="str">
        <f t="shared" si="42"/>
        <v/>
      </c>
      <c r="E403" s="61" t="str">
        <f t="shared" si="37"/>
        <v/>
      </c>
      <c r="F403" s="61" t="str">
        <f t="shared" si="38"/>
        <v/>
      </c>
      <c r="G403" s="62" t="str">
        <f t="shared" si="39"/>
        <v/>
      </c>
      <c r="H403" s="83" t="str">
        <f t="shared" si="41"/>
        <v/>
      </c>
    </row>
    <row r="404" spans="2:8">
      <c r="B404" s="42" t="str">
        <f t="shared" si="40"/>
        <v xml:space="preserve"> </v>
      </c>
      <c r="C404" s="61" t="str">
        <f t="shared" si="43"/>
        <v/>
      </c>
      <c r="D404" s="61" t="str">
        <f t="shared" si="42"/>
        <v/>
      </c>
      <c r="E404" s="61" t="str">
        <f t="shared" si="37"/>
        <v/>
      </c>
      <c r="F404" s="61" t="str">
        <f t="shared" si="38"/>
        <v/>
      </c>
      <c r="G404" s="62" t="str">
        <f t="shared" si="39"/>
        <v/>
      </c>
      <c r="H404" s="83" t="str">
        <f t="shared" si="41"/>
        <v/>
      </c>
    </row>
    <row r="405" spans="2:8">
      <c r="B405" s="42" t="str">
        <f t="shared" si="40"/>
        <v xml:space="preserve"> </v>
      </c>
      <c r="C405" s="61" t="str">
        <f t="shared" si="43"/>
        <v/>
      </c>
      <c r="D405" s="61" t="str">
        <f t="shared" si="42"/>
        <v/>
      </c>
      <c r="E405" s="61" t="str">
        <f t="shared" si="37"/>
        <v/>
      </c>
      <c r="F405" s="61" t="str">
        <f t="shared" si="38"/>
        <v/>
      </c>
      <c r="G405" s="62" t="str">
        <f t="shared" si="39"/>
        <v/>
      </c>
      <c r="H405" s="83" t="str">
        <f t="shared" si="41"/>
        <v/>
      </c>
    </row>
    <row r="406" spans="2:8">
      <c r="B406" s="42" t="str">
        <f t="shared" si="40"/>
        <v xml:space="preserve"> </v>
      </c>
      <c r="C406" s="61" t="str">
        <f t="shared" si="43"/>
        <v/>
      </c>
      <c r="D406" s="61" t="str">
        <f t="shared" si="42"/>
        <v/>
      </c>
      <c r="E406" s="61" t="str">
        <f t="shared" si="37"/>
        <v/>
      </c>
      <c r="F406" s="61" t="str">
        <f t="shared" si="38"/>
        <v/>
      </c>
      <c r="G406" s="62" t="str">
        <f t="shared" si="39"/>
        <v/>
      </c>
      <c r="H406" s="83" t="str">
        <f t="shared" si="41"/>
        <v/>
      </c>
    </row>
    <row r="407" spans="2:8">
      <c r="B407" s="42" t="str">
        <f t="shared" si="40"/>
        <v xml:space="preserve"> </v>
      </c>
      <c r="C407" s="61" t="str">
        <f t="shared" si="43"/>
        <v/>
      </c>
      <c r="D407" s="61" t="str">
        <f t="shared" si="42"/>
        <v/>
      </c>
      <c r="E407" s="61" t="str">
        <f t="shared" si="37"/>
        <v/>
      </c>
      <c r="F407" s="61" t="str">
        <f t="shared" si="38"/>
        <v/>
      </c>
      <c r="G407" s="62" t="str">
        <f t="shared" si="39"/>
        <v/>
      </c>
      <c r="H407" s="83" t="str">
        <f t="shared" si="41"/>
        <v/>
      </c>
    </row>
    <row r="408" spans="2:8">
      <c r="B408" s="42" t="str">
        <f t="shared" si="40"/>
        <v xml:space="preserve"> </v>
      </c>
      <c r="C408" s="61" t="str">
        <f t="shared" si="43"/>
        <v/>
      </c>
      <c r="D408" s="61" t="str">
        <f t="shared" si="42"/>
        <v/>
      </c>
      <c r="E408" s="61" t="str">
        <f t="shared" si="37"/>
        <v/>
      </c>
      <c r="F408" s="61" t="str">
        <f t="shared" si="38"/>
        <v/>
      </c>
      <c r="G408" s="62" t="str">
        <f t="shared" si="39"/>
        <v/>
      </c>
      <c r="H408" s="83" t="str">
        <f t="shared" si="41"/>
        <v/>
      </c>
    </row>
    <row r="409" spans="2:8">
      <c r="B409" s="42" t="str">
        <f t="shared" si="40"/>
        <v xml:space="preserve"> </v>
      </c>
      <c r="C409" s="61" t="str">
        <f t="shared" si="43"/>
        <v/>
      </c>
      <c r="D409" s="61" t="str">
        <f t="shared" si="42"/>
        <v/>
      </c>
      <c r="E409" s="61" t="str">
        <f t="shared" si="37"/>
        <v/>
      </c>
      <c r="F409" s="61" t="str">
        <f t="shared" si="38"/>
        <v/>
      </c>
      <c r="G409" s="62" t="str">
        <f t="shared" si="39"/>
        <v/>
      </c>
      <c r="H409" s="83" t="str">
        <f t="shared" si="41"/>
        <v/>
      </c>
    </row>
    <row r="410" spans="2:8">
      <c r="B410" s="42" t="str">
        <f t="shared" si="40"/>
        <v xml:space="preserve"> </v>
      </c>
      <c r="C410" s="61" t="str">
        <f t="shared" si="43"/>
        <v/>
      </c>
      <c r="D410" s="61" t="str">
        <f t="shared" si="42"/>
        <v/>
      </c>
      <c r="E410" s="61" t="str">
        <f t="shared" si="37"/>
        <v/>
      </c>
      <c r="F410" s="61" t="str">
        <f t="shared" si="38"/>
        <v/>
      </c>
      <c r="G410" s="62" t="str">
        <f t="shared" si="39"/>
        <v/>
      </c>
      <c r="H410" s="83" t="str">
        <f t="shared" si="41"/>
        <v/>
      </c>
    </row>
    <row r="411" spans="2:8">
      <c r="B411" s="42" t="str">
        <f t="shared" si="40"/>
        <v xml:space="preserve"> </v>
      </c>
      <c r="C411" s="61" t="str">
        <f t="shared" si="43"/>
        <v/>
      </c>
      <c r="D411" s="61" t="str">
        <f t="shared" si="42"/>
        <v/>
      </c>
      <c r="E411" s="61" t="str">
        <f t="shared" si="37"/>
        <v/>
      </c>
      <c r="F411" s="61" t="str">
        <f t="shared" si="38"/>
        <v/>
      </c>
      <c r="G411" s="62" t="str">
        <f t="shared" si="39"/>
        <v/>
      </c>
      <c r="H411" s="83" t="str">
        <f t="shared" si="41"/>
        <v/>
      </c>
    </row>
    <row r="412" spans="2:8">
      <c r="B412" s="42" t="str">
        <f t="shared" si="40"/>
        <v xml:space="preserve"> </v>
      </c>
      <c r="C412" s="61" t="str">
        <f t="shared" si="43"/>
        <v/>
      </c>
      <c r="D412" s="61" t="str">
        <f t="shared" si="42"/>
        <v/>
      </c>
      <c r="E412" s="61" t="str">
        <f t="shared" si="37"/>
        <v/>
      </c>
      <c r="F412" s="61" t="str">
        <f t="shared" si="38"/>
        <v/>
      </c>
      <c r="G412" s="62" t="str">
        <f t="shared" si="39"/>
        <v/>
      </c>
      <c r="H412" s="83" t="str">
        <f t="shared" si="41"/>
        <v/>
      </c>
    </row>
    <row r="413" spans="2:8">
      <c r="B413" s="42" t="str">
        <f t="shared" si="40"/>
        <v xml:space="preserve"> </v>
      </c>
      <c r="C413" s="61" t="str">
        <f t="shared" si="43"/>
        <v/>
      </c>
      <c r="D413" s="61" t="str">
        <f t="shared" si="42"/>
        <v/>
      </c>
      <c r="E413" s="61" t="str">
        <f t="shared" si="37"/>
        <v/>
      </c>
      <c r="F413" s="61" t="str">
        <f t="shared" si="38"/>
        <v/>
      </c>
      <c r="G413" s="62" t="str">
        <f t="shared" si="39"/>
        <v/>
      </c>
      <c r="H413" s="83" t="str">
        <f t="shared" si="41"/>
        <v/>
      </c>
    </row>
    <row r="414" spans="2:8">
      <c r="B414" s="42" t="str">
        <f t="shared" si="40"/>
        <v xml:space="preserve"> </v>
      </c>
      <c r="C414" s="61" t="str">
        <f t="shared" si="43"/>
        <v/>
      </c>
      <c r="D414" s="61" t="str">
        <f t="shared" si="42"/>
        <v/>
      </c>
      <c r="E414" s="61" t="str">
        <f t="shared" si="37"/>
        <v/>
      </c>
      <c r="F414" s="61" t="str">
        <f t="shared" si="38"/>
        <v/>
      </c>
      <c r="G414" s="62" t="str">
        <f t="shared" si="39"/>
        <v/>
      </c>
      <c r="H414" s="83" t="str">
        <f t="shared" si="41"/>
        <v/>
      </c>
    </row>
    <row r="415" spans="2:8">
      <c r="B415" s="42" t="str">
        <f t="shared" si="40"/>
        <v xml:space="preserve"> </v>
      </c>
      <c r="C415" s="61" t="str">
        <f t="shared" si="43"/>
        <v/>
      </c>
      <c r="D415" s="61" t="str">
        <f t="shared" si="42"/>
        <v/>
      </c>
      <c r="E415" s="61" t="str">
        <f t="shared" ref="E415:E478" si="44">IF(ISERR(D415+C415),"",D415+C415)</f>
        <v/>
      </c>
      <c r="F415" s="61" t="str">
        <f t="shared" ref="F415:F478" si="45">IF(ISERR(F414-C415),"",F414-C415)</f>
        <v/>
      </c>
      <c r="G415" s="62" t="str">
        <f t="shared" ref="G415:G478" si="46">IF(B415&lt;=$D$7,IF(AND(MOD(B415,12)=1,B415&gt;1),$F$30*$E$23+F414*$E$22+$E$24,0)+IF(AND($G$1008&gt;2,B415&lt;=$D$10),0,$E$18*F414+$E$19*$F$30+$E$20),"")</f>
        <v/>
      </c>
      <c r="H415" s="83" t="str">
        <f t="shared" si="41"/>
        <v/>
      </c>
    </row>
    <row r="416" spans="2:8">
      <c r="B416" s="42" t="str">
        <f t="shared" ref="B416:B479" si="47">IF(B415&gt;=$D$7, " ", B415+1)</f>
        <v xml:space="preserve"> </v>
      </c>
      <c r="C416" s="61" t="str">
        <f t="shared" si="43"/>
        <v/>
      </c>
      <c r="D416" s="61" t="str">
        <f t="shared" si="42"/>
        <v/>
      </c>
      <c r="E416" s="61" t="str">
        <f t="shared" si="44"/>
        <v/>
      </c>
      <c r="F416" s="61" t="str">
        <f t="shared" si="45"/>
        <v/>
      </c>
      <c r="G416" s="62" t="str">
        <f t="shared" si="46"/>
        <v/>
      </c>
      <c r="H416" s="83" t="str">
        <f t="shared" ref="H416:H479" si="48">IF(ISERR(E416+G416),"",E416+G416)</f>
        <v/>
      </c>
    </row>
    <row r="417" spans="2:8">
      <c r="B417" s="42" t="str">
        <f t="shared" si="47"/>
        <v xml:space="preserve"> </v>
      </c>
      <c r="C417" s="61" t="str">
        <f t="shared" si="43"/>
        <v/>
      </c>
      <c r="D417" s="61" t="str">
        <f t="shared" si="42"/>
        <v/>
      </c>
      <c r="E417" s="61" t="str">
        <f t="shared" si="44"/>
        <v/>
      </c>
      <c r="F417" s="61" t="str">
        <f t="shared" si="45"/>
        <v/>
      </c>
      <c r="G417" s="62" t="str">
        <f t="shared" si="46"/>
        <v/>
      </c>
      <c r="H417" s="83" t="str">
        <f t="shared" si="48"/>
        <v/>
      </c>
    </row>
    <row r="418" spans="2:8">
      <c r="B418" s="42" t="str">
        <f t="shared" si="47"/>
        <v xml:space="preserve"> </v>
      </c>
      <c r="C418" s="61" t="str">
        <f t="shared" si="43"/>
        <v/>
      </c>
      <c r="D418" s="61" t="str">
        <f t="shared" si="42"/>
        <v/>
      </c>
      <c r="E418" s="61" t="str">
        <f t="shared" si="44"/>
        <v/>
      </c>
      <c r="F418" s="61" t="str">
        <f t="shared" si="45"/>
        <v/>
      </c>
      <c r="G418" s="62" t="str">
        <f t="shared" si="46"/>
        <v/>
      </c>
      <c r="H418" s="83" t="str">
        <f t="shared" si="48"/>
        <v/>
      </c>
    </row>
    <row r="419" spans="2:8">
      <c r="B419" s="42" t="str">
        <f t="shared" si="47"/>
        <v xml:space="preserve"> </v>
      </c>
      <c r="C419" s="61" t="str">
        <f t="shared" si="43"/>
        <v/>
      </c>
      <c r="D419" s="61" t="str">
        <f t="shared" si="42"/>
        <v/>
      </c>
      <c r="E419" s="61" t="str">
        <f t="shared" si="44"/>
        <v/>
      </c>
      <c r="F419" s="61" t="str">
        <f t="shared" si="45"/>
        <v/>
      </c>
      <c r="G419" s="62" t="str">
        <f t="shared" si="46"/>
        <v/>
      </c>
      <c r="H419" s="83" t="str">
        <f t="shared" si="48"/>
        <v/>
      </c>
    </row>
    <row r="420" spans="2:8">
      <c r="B420" s="42" t="str">
        <f t="shared" si="47"/>
        <v xml:space="preserve"> </v>
      </c>
      <c r="C420" s="61" t="str">
        <f t="shared" si="43"/>
        <v/>
      </c>
      <c r="D420" s="61" t="str">
        <f t="shared" si="42"/>
        <v/>
      </c>
      <c r="E420" s="61" t="str">
        <f t="shared" si="44"/>
        <v/>
      </c>
      <c r="F420" s="61" t="str">
        <f t="shared" si="45"/>
        <v/>
      </c>
      <c r="G420" s="62" t="str">
        <f t="shared" si="46"/>
        <v/>
      </c>
      <c r="H420" s="83" t="str">
        <f t="shared" si="48"/>
        <v/>
      </c>
    </row>
    <row r="421" spans="2:8">
      <c r="B421" s="42" t="str">
        <f t="shared" si="47"/>
        <v xml:space="preserve"> </v>
      </c>
      <c r="C421" s="61" t="str">
        <f t="shared" si="43"/>
        <v/>
      </c>
      <c r="D421" s="61" t="str">
        <f t="shared" si="42"/>
        <v/>
      </c>
      <c r="E421" s="61" t="str">
        <f t="shared" si="44"/>
        <v/>
      </c>
      <c r="F421" s="61" t="str">
        <f t="shared" si="45"/>
        <v/>
      </c>
      <c r="G421" s="62" t="str">
        <f t="shared" si="46"/>
        <v/>
      </c>
      <c r="H421" s="83" t="str">
        <f t="shared" si="48"/>
        <v/>
      </c>
    </row>
    <row r="422" spans="2:8">
      <c r="B422" s="42" t="str">
        <f t="shared" si="47"/>
        <v xml:space="preserve"> </v>
      </c>
      <c r="C422" s="61" t="str">
        <f t="shared" si="43"/>
        <v/>
      </c>
      <c r="D422" s="61" t="str">
        <f t="shared" si="42"/>
        <v/>
      </c>
      <c r="E422" s="61" t="str">
        <f t="shared" si="44"/>
        <v/>
      </c>
      <c r="F422" s="61" t="str">
        <f t="shared" si="45"/>
        <v/>
      </c>
      <c r="G422" s="62" t="str">
        <f t="shared" si="46"/>
        <v/>
      </c>
      <c r="H422" s="83" t="str">
        <f t="shared" si="48"/>
        <v/>
      </c>
    </row>
    <row r="423" spans="2:8">
      <c r="B423" s="42" t="str">
        <f t="shared" si="47"/>
        <v xml:space="preserve"> </v>
      </c>
      <c r="C423" s="61" t="str">
        <f t="shared" si="43"/>
        <v/>
      </c>
      <c r="D423" s="61" t="str">
        <f t="shared" si="42"/>
        <v/>
      </c>
      <c r="E423" s="61" t="str">
        <f t="shared" si="44"/>
        <v/>
      </c>
      <c r="F423" s="61" t="str">
        <f t="shared" si="45"/>
        <v/>
      </c>
      <c r="G423" s="62" t="str">
        <f t="shared" si="46"/>
        <v/>
      </c>
      <c r="H423" s="83" t="str">
        <f t="shared" si="48"/>
        <v/>
      </c>
    </row>
    <row r="424" spans="2:8">
      <c r="B424" s="42" t="str">
        <f t="shared" si="47"/>
        <v xml:space="preserve"> </v>
      </c>
      <c r="C424" s="61" t="str">
        <f t="shared" si="43"/>
        <v/>
      </c>
      <c r="D424" s="61" t="str">
        <f t="shared" si="42"/>
        <v/>
      </c>
      <c r="E424" s="61" t="str">
        <f t="shared" si="44"/>
        <v/>
      </c>
      <c r="F424" s="61" t="str">
        <f t="shared" si="45"/>
        <v/>
      </c>
      <c r="G424" s="62" t="str">
        <f t="shared" si="46"/>
        <v/>
      </c>
      <c r="H424" s="83" t="str">
        <f t="shared" si="48"/>
        <v/>
      </c>
    </row>
    <row r="425" spans="2:8">
      <c r="B425" s="42" t="str">
        <f t="shared" si="47"/>
        <v xml:space="preserve"> </v>
      </c>
      <c r="C425" s="61" t="str">
        <f t="shared" si="43"/>
        <v/>
      </c>
      <c r="D425" s="61" t="str">
        <f t="shared" si="42"/>
        <v/>
      </c>
      <c r="E425" s="61" t="str">
        <f t="shared" si="44"/>
        <v/>
      </c>
      <c r="F425" s="61" t="str">
        <f t="shared" si="45"/>
        <v/>
      </c>
      <c r="G425" s="62" t="str">
        <f t="shared" si="46"/>
        <v/>
      </c>
      <c r="H425" s="83" t="str">
        <f t="shared" si="48"/>
        <v/>
      </c>
    </row>
    <row r="426" spans="2:8">
      <c r="B426" s="42" t="str">
        <f t="shared" si="47"/>
        <v xml:space="preserve"> </v>
      </c>
      <c r="C426" s="61" t="str">
        <f t="shared" si="43"/>
        <v/>
      </c>
      <c r="D426" s="61" t="str">
        <f t="shared" si="42"/>
        <v/>
      </c>
      <c r="E426" s="61" t="str">
        <f t="shared" si="44"/>
        <v/>
      </c>
      <c r="F426" s="61" t="str">
        <f t="shared" si="45"/>
        <v/>
      </c>
      <c r="G426" s="62" t="str">
        <f t="shared" si="46"/>
        <v/>
      </c>
      <c r="H426" s="83" t="str">
        <f t="shared" si="48"/>
        <v/>
      </c>
    </row>
    <row r="427" spans="2:8">
      <c r="B427" s="42" t="str">
        <f t="shared" si="47"/>
        <v xml:space="preserve"> </v>
      </c>
      <c r="C427" s="61" t="str">
        <f t="shared" si="43"/>
        <v/>
      </c>
      <c r="D427" s="61" t="str">
        <f t="shared" si="42"/>
        <v/>
      </c>
      <c r="E427" s="61" t="str">
        <f t="shared" si="44"/>
        <v/>
      </c>
      <c r="F427" s="61" t="str">
        <f t="shared" si="45"/>
        <v/>
      </c>
      <c r="G427" s="62" t="str">
        <f t="shared" si="46"/>
        <v/>
      </c>
      <c r="H427" s="83" t="str">
        <f t="shared" si="48"/>
        <v/>
      </c>
    </row>
    <row r="428" spans="2:8">
      <c r="B428" s="42" t="str">
        <f t="shared" si="47"/>
        <v xml:space="preserve"> </v>
      </c>
      <c r="C428" s="61" t="str">
        <f t="shared" si="43"/>
        <v/>
      </c>
      <c r="D428" s="61" t="str">
        <f t="shared" si="42"/>
        <v/>
      </c>
      <c r="E428" s="61" t="str">
        <f t="shared" si="44"/>
        <v/>
      </c>
      <c r="F428" s="61" t="str">
        <f t="shared" si="45"/>
        <v/>
      </c>
      <c r="G428" s="62" t="str">
        <f t="shared" si="46"/>
        <v/>
      </c>
      <c r="H428" s="83" t="str">
        <f t="shared" si="48"/>
        <v/>
      </c>
    </row>
    <row r="429" spans="2:8">
      <c r="B429" s="42" t="str">
        <f t="shared" si="47"/>
        <v xml:space="preserve"> </v>
      </c>
      <c r="C429" s="61" t="str">
        <f t="shared" si="43"/>
        <v/>
      </c>
      <c r="D429" s="61" t="str">
        <f t="shared" si="42"/>
        <v/>
      </c>
      <c r="E429" s="61" t="str">
        <f t="shared" si="44"/>
        <v/>
      </c>
      <c r="F429" s="61" t="str">
        <f t="shared" si="45"/>
        <v/>
      </c>
      <c r="G429" s="62" t="str">
        <f t="shared" si="46"/>
        <v/>
      </c>
      <c r="H429" s="83" t="str">
        <f t="shared" si="48"/>
        <v/>
      </c>
    </row>
    <row r="430" spans="2:8">
      <c r="B430" s="42" t="str">
        <f t="shared" si="47"/>
        <v xml:space="preserve"> </v>
      </c>
      <c r="C430" s="61" t="str">
        <f t="shared" si="43"/>
        <v/>
      </c>
      <c r="D430" s="61" t="str">
        <f t="shared" si="42"/>
        <v/>
      </c>
      <c r="E430" s="61" t="str">
        <f t="shared" si="44"/>
        <v/>
      </c>
      <c r="F430" s="61" t="str">
        <f t="shared" si="45"/>
        <v/>
      </c>
      <c r="G430" s="62" t="str">
        <f t="shared" si="46"/>
        <v/>
      </c>
      <c r="H430" s="83" t="str">
        <f t="shared" si="48"/>
        <v/>
      </c>
    </row>
    <row r="431" spans="2:8">
      <c r="B431" s="42" t="str">
        <f t="shared" si="47"/>
        <v xml:space="preserve"> </v>
      </c>
      <c r="C431" s="61" t="str">
        <f t="shared" si="43"/>
        <v/>
      </c>
      <c r="D431" s="61" t="str">
        <f t="shared" si="42"/>
        <v/>
      </c>
      <c r="E431" s="61" t="str">
        <f t="shared" si="44"/>
        <v/>
      </c>
      <c r="F431" s="61" t="str">
        <f t="shared" si="45"/>
        <v/>
      </c>
      <c r="G431" s="62" t="str">
        <f t="shared" si="46"/>
        <v/>
      </c>
      <c r="H431" s="83" t="str">
        <f t="shared" si="48"/>
        <v/>
      </c>
    </row>
    <row r="432" spans="2:8">
      <c r="B432" s="42" t="str">
        <f t="shared" si="47"/>
        <v xml:space="preserve"> </v>
      </c>
      <c r="C432" s="61" t="str">
        <f t="shared" si="43"/>
        <v/>
      </c>
      <c r="D432" s="61" t="str">
        <f t="shared" si="42"/>
        <v/>
      </c>
      <c r="E432" s="61" t="str">
        <f t="shared" si="44"/>
        <v/>
      </c>
      <c r="F432" s="61" t="str">
        <f t="shared" si="45"/>
        <v/>
      </c>
      <c r="G432" s="62" t="str">
        <f t="shared" si="46"/>
        <v/>
      </c>
      <c r="H432" s="83" t="str">
        <f t="shared" si="48"/>
        <v/>
      </c>
    </row>
    <row r="433" spans="2:8">
      <c r="B433" s="42" t="str">
        <f t="shared" si="47"/>
        <v xml:space="preserve"> </v>
      </c>
      <c r="C433" s="61" t="str">
        <f t="shared" si="43"/>
        <v/>
      </c>
      <c r="D433" s="61" t="str">
        <f t="shared" si="42"/>
        <v/>
      </c>
      <c r="E433" s="61" t="str">
        <f t="shared" si="44"/>
        <v/>
      </c>
      <c r="F433" s="61" t="str">
        <f t="shared" si="45"/>
        <v/>
      </c>
      <c r="G433" s="62" t="str">
        <f t="shared" si="46"/>
        <v/>
      </c>
      <c r="H433" s="83" t="str">
        <f t="shared" si="48"/>
        <v/>
      </c>
    </row>
    <row r="434" spans="2:8">
      <c r="B434" s="42" t="str">
        <f t="shared" si="47"/>
        <v xml:space="preserve"> </v>
      </c>
      <c r="C434" s="61" t="str">
        <f t="shared" si="43"/>
        <v/>
      </c>
      <c r="D434" s="61" t="str">
        <f t="shared" si="42"/>
        <v/>
      </c>
      <c r="E434" s="61" t="str">
        <f t="shared" si="44"/>
        <v/>
      </c>
      <c r="F434" s="61" t="str">
        <f t="shared" si="45"/>
        <v/>
      </c>
      <c r="G434" s="62" t="str">
        <f t="shared" si="46"/>
        <v/>
      </c>
      <c r="H434" s="83" t="str">
        <f t="shared" si="48"/>
        <v/>
      </c>
    </row>
    <row r="435" spans="2:8">
      <c r="B435" s="42" t="str">
        <f t="shared" si="47"/>
        <v xml:space="preserve"> </v>
      </c>
      <c r="C435" s="61" t="str">
        <f t="shared" si="43"/>
        <v/>
      </c>
      <c r="D435" s="61" t="str">
        <f t="shared" si="42"/>
        <v/>
      </c>
      <c r="E435" s="61" t="str">
        <f t="shared" si="44"/>
        <v/>
      </c>
      <c r="F435" s="61" t="str">
        <f t="shared" si="45"/>
        <v/>
      </c>
      <c r="G435" s="62" t="str">
        <f t="shared" si="46"/>
        <v/>
      </c>
      <c r="H435" s="83" t="str">
        <f t="shared" si="48"/>
        <v/>
      </c>
    </row>
    <row r="436" spans="2:8">
      <c r="B436" s="42" t="str">
        <f t="shared" si="47"/>
        <v xml:space="preserve"> </v>
      </c>
      <c r="C436" s="61" t="str">
        <f t="shared" si="43"/>
        <v/>
      </c>
      <c r="D436" s="61" t="str">
        <f t="shared" si="42"/>
        <v/>
      </c>
      <c r="E436" s="61" t="str">
        <f t="shared" si="44"/>
        <v/>
      </c>
      <c r="F436" s="61" t="str">
        <f t="shared" si="45"/>
        <v/>
      </c>
      <c r="G436" s="62" t="str">
        <f t="shared" si="46"/>
        <v/>
      </c>
      <c r="H436" s="83" t="str">
        <f t="shared" si="48"/>
        <v/>
      </c>
    </row>
    <row r="437" spans="2:8">
      <c r="B437" s="42" t="str">
        <f t="shared" si="47"/>
        <v xml:space="preserve"> </v>
      </c>
      <c r="C437" s="61" t="str">
        <f t="shared" si="43"/>
        <v/>
      </c>
      <c r="D437" s="61" t="str">
        <f t="shared" si="42"/>
        <v/>
      </c>
      <c r="E437" s="61" t="str">
        <f t="shared" si="44"/>
        <v/>
      </c>
      <c r="F437" s="61" t="str">
        <f t="shared" si="45"/>
        <v/>
      </c>
      <c r="G437" s="62" t="str">
        <f t="shared" si="46"/>
        <v/>
      </c>
      <c r="H437" s="83" t="str">
        <f t="shared" si="48"/>
        <v/>
      </c>
    </row>
    <row r="438" spans="2:8">
      <c r="B438" s="42" t="str">
        <f t="shared" si="47"/>
        <v xml:space="preserve"> </v>
      </c>
      <c r="C438" s="61" t="str">
        <f t="shared" si="43"/>
        <v/>
      </c>
      <c r="D438" s="61" t="str">
        <f t="shared" si="42"/>
        <v/>
      </c>
      <c r="E438" s="61" t="str">
        <f t="shared" si="44"/>
        <v/>
      </c>
      <c r="F438" s="61" t="str">
        <f t="shared" si="45"/>
        <v/>
      </c>
      <c r="G438" s="62" t="str">
        <f t="shared" si="46"/>
        <v/>
      </c>
      <c r="H438" s="83" t="str">
        <f t="shared" si="48"/>
        <v/>
      </c>
    </row>
    <row r="439" spans="2:8">
      <c r="B439" s="42" t="str">
        <f t="shared" si="47"/>
        <v xml:space="preserve"> </v>
      </c>
      <c r="C439" s="61" t="str">
        <f t="shared" si="43"/>
        <v/>
      </c>
      <c r="D439" s="61" t="str">
        <f t="shared" si="42"/>
        <v/>
      </c>
      <c r="E439" s="61" t="str">
        <f t="shared" si="44"/>
        <v/>
      </c>
      <c r="F439" s="61" t="str">
        <f t="shared" si="45"/>
        <v/>
      </c>
      <c r="G439" s="62" t="str">
        <f t="shared" si="46"/>
        <v/>
      </c>
      <c r="H439" s="83" t="str">
        <f t="shared" si="48"/>
        <v/>
      </c>
    </row>
    <row r="440" spans="2:8">
      <c r="B440" s="42" t="str">
        <f t="shared" si="47"/>
        <v xml:space="preserve"> </v>
      </c>
      <c r="C440" s="61" t="str">
        <f t="shared" si="43"/>
        <v/>
      </c>
      <c r="D440" s="61" t="str">
        <f t="shared" si="42"/>
        <v/>
      </c>
      <c r="E440" s="61" t="str">
        <f t="shared" si="44"/>
        <v/>
      </c>
      <c r="F440" s="61" t="str">
        <f t="shared" si="45"/>
        <v/>
      </c>
      <c r="G440" s="62" t="str">
        <f t="shared" si="46"/>
        <v/>
      </c>
      <c r="H440" s="83" t="str">
        <f t="shared" si="48"/>
        <v/>
      </c>
    </row>
    <row r="441" spans="2:8">
      <c r="B441" s="42" t="str">
        <f t="shared" si="47"/>
        <v xml:space="preserve"> </v>
      </c>
      <c r="C441" s="61" t="str">
        <f t="shared" si="43"/>
        <v/>
      </c>
      <c r="D441" s="61" t="str">
        <f t="shared" si="42"/>
        <v/>
      </c>
      <c r="E441" s="61" t="str">
        <f t="shared" si="44"/>
        <v/>
      </c>
      <c r="F441" s="61" t="str">
        <f t="shared" si="45"/>
        <v/>
      </c>
      <c r="G441" s="62" t="str">
        <f t="shared" si="46"/>
        <v/>
      </c>
      <c r="H441" s="83" t="str">
        <f t="shared" si="48"/>
        <v/>
      </c>
    </row>
    <row r="442" spans="2:8">
      <c r="B442" s="42" t="str">
        <f t="shared" si="47"/>
        <v xml:space="preserve"> </v>
      </c>
      <c r="C442" s="61" t="str">
        <f t="shared" si="43"/>
        <v/>
      </c>
      <c r="D442" s="61" t="str">
        <f t="shared" si="42"/>
        <v/>
      </c>
      <c r="E442" s="61" t="str">
        <f t="shared" si="44"/>
        <v/>
      </c>
      <c r="F442" s="61" t="str">
        <f t="shared" si="45"/>
        <v/>
      </c>
      <c r="G442" s="62" t="str">
        <f t="shared" si="46"/>
        <v/>
      </c>
      <c r="H442" s="83" t="str">
        <f t="shared" si="48"/>
        <v/>
      </c>
    </row>
    <row r="443" spans="2:8">
      <c r="B443" s="42" t="str">
        <f t="shared" si="47"/>
        <v xml:space="preserve"> </v>
      </c>
      <c r="C443" s="61" t="str">
        <f t="shared" si="43"/>
        <v/>
      </c>
      <c r="D443" s="61" t="str">
        <f t="shared" si="42"/>
        <v/>
      </c>
      <c r="E443" s="61" t="str">
        <f t="shared" si="44"/>
        <v/>
      </c>
      <c r="F443" s="61" t="str">
        <f t="shared" si="45"/>
        <v/>
      </c>
      <c r="G443" s="62" t="str">
        <f t="shared" si="46"/>
        <v/>
      </c>
      <c r="H443" s="83" t="str">
        <f t="shared" si="48"/>
        <v/>
      </c>
    </row>
    <row r="444" spans="2:8">
      <c r="B444" s="42" t="str">
        <f t="shared" si="47"/>
        <v xml:space="preserve"> </v>
      </c>
      <c r="C444" s="61" t="str">
        <f t="shared" si="43"/>
        <v/>
      </c>
      <c r="D444" s="61" t="str">
        <f t="shared" si="42"/>
        <v/>
      </c>
      <c r="E444" s="61" t="str">
        <f t="shared" si="44"/>
        <v/>
      </c>
      <c r="F444" s="61" t="str">
        <f t="shared" si="45"/>
        <v/>
      </c>
      <c r="G444" s="62" t="str">
        <f t="shared" si="46"/>
        <v/>
      </c>
      <c r="H444" s="83" t="str">
        <f t="shared" si="48"/>
        <v/>
      </c>
    </row>
    <row r="445" spans="2:8">
      <c r="B445" s="42" t="str">
        <f t="shared" si="47"/>
        <v xml:space="preserve"> </v>
      </c>
      <c r="C445" s="61" t="str">
        <f t="shared" si="43"/>
        <v/>
      </c>
      <c r="D445" s="61" t="str">
        <f t="shared" si="42"/>
        <v/>
      </c>
      <c r="E445" s="61" t="str">
        <f t="shared" si="44"/>
        <v/>
      </c>
      <c r="F445" s="61" t="str">
        <f t="shared" si="45"/>
        <v/>
      </c>
      <c r="G445" s="62" t="str">
        <f t="shared" si="46"/>
        <v/>
      </c>
      <c r="H445" s="83" t="str">
        <f t="shared" si="48"/>
        <v/>
      </c>
    </row>
    <row r="446" spans="2:8">
      <c r="B446" s="42" t="str">
        <f t="shared" si="47"/>
        <v xml:space="preserve"> </v>
      </c>
      <c r="C446" s="61" t="str">
        <f t="shared" si="43"/>
        <v/>
      </c>
      <c r="D446" s="61" t="str">
        <f t="shared" ref="D446:D509" si="49">IF(B446&lt;=$D$7,IF(B446&lt;=$D$7-$F$1013,0,IF($G$1001=1,IF(B446&lt;=$G$9+$D$7-$F$1013,IF(OR($G$1008&gt;3,$D$10=0),IF(ISERR(IPMT($G$11/12,B446-$D$7+$F$1013,$D$7-$D$7+$F$1013,-$F$30)),"",IPMT($G$11/12,B446-$D$7+$F$1013,$D$7-$D$7+$F$1013,-$F$30)),F445*$G$11/12),IF(OR($G$1008&gt;3,$D$10=0),IF(ISERR(IPMT($G$12/12,B446-$D$7+$F$1013-$G$9,$D$7-$D$7+$F$1013-$G$9,-D1440)),"",IPMT($G$12/12,B446-$D$7+$F$1013-$G$9,$D$7-$D$7+$F$1013-$G$9,-D1440)),F445*$G$12/12)),IF(B446&lt;=$G$9+$D$7-$F$1013,F445*$G$11/12,F445*$G$12/12))),"")</f>
        <v/>
      </c>
      <c r="E446" s="61" t="str">
        <f t="shared" si="44"/>
        <v/>
      </c>
      <c r="F446" s="61" t="str">
        <f t="shared" si="45"/>
        <v/>
      </c>
      <c r="G446" s="62" t="str">
        <f t="shared" si="46"/>
        <v/>
      </c>
      <c r="H446" s="83" t="str">
        <f t="shared" si="48"/>
        <v/>
      </c>
    </row>
    <row r="447" spans="2:8">
      <c r="B447" s="42" t="str">
        <f t="shared" si="47"/>
        <v xml:space="preserve"> </v>
      </c>
      <c r="C447" s="61" t="str">
        <f t="shared" si="43"/>
        <v/>
      </c>
      <c r="D447" s="61" t="str">
        <f t="shared" si="49"/>
        <v/>
      </c>
      <c r="E447" s="61" t="str">
        <f t="shared" si="44"/>
        <v/>
      </c>
      <c r="F447" s="61" t="str">
        <f t="shared" si="45"/>
        <v/>
      </c>
      <c r="G447" s="62" t="str">
        <f t="shared" si="46"/>
        <v/>
      </c>
      <c r="H447" s="83" t="str">
        <f t="shared" si="48"/>
        <v/>
      </c>
    </row>
    <row r="448" spans="2:8">
      <c r="B448" s="42" t="str">
        <f t="shared" si="47"/>
        <v xml:space="preserve"> </v>
      </c>
      <c r="C448" s="61" t="str">
        <f t="shared" si="43"/>
        <v/>
      </c>
      <c r="D448" s="61" t="str">
        <f t="shared" si="49"/>
        <v/>
      </c>
      <c r="E448" s="61" t="str">
        <f t="shared" si="44"/>
        <v/>
      </c>
      <c r="F448" s="61" t="str">
        <f t="shared" si="45"/>
        <v/>
      </c>
      <c r="G448" s="62" t="str">
        <f t="shared" si="46"/>
        <v/>
      </c>
      <c r="H448" s="83" t="str">
        <f t="shared" si="48"/>
        <v/>
      </c>
    </row>
    <row r="449" spans="2:8">
      <c r="B449" s="42" t="str">
        <f t="shared" si="47"/>
        <v xml:space="preserve"> </v>
      </c>
      <c r="C449" s="61" t="str">
        <f t="shared" si="43"/>
        <v/>
      </c>
      <c r="D449" s="61" t="str">
        <f t="shared" si="49"/>
        <v/>
      </c>
      <c r="E449" s="61" t="str">
        <f t="shared" si="44"/>
        <v/>
      </c>
      <c r="F449" s="61" t="str">
        <f t="shared" si="45"/>
        <v/>
      </c>
      <c r="G449" s="62" t="str">
        <f t="shared" si="46"/>
        <v/>
      </c>
      <c r="H449" s="83" t="str">
        <f t="shared" si="48"/>
        <v/>
      </c>
    </row>
    <row r="450" spans="2:8">
      <c r="B450" s="42" t="str">
        <f t="shared" si="47"/>
        <v xml:space="preserve"> </v>
      </c>
      <c r="C450" s="61" t="str">
        <f t="shared" si="43"/>
        <v/>
      </c>
      <c r="D450" s="61" t="str">
        <f t="shared" si="49"/>
        <v/>
      </c>
      <c r="E450" s="61" t="str">
        <f t="shared" si="44"/>
        <v/>
      </c>
      <c r="F450" s="61" t="str">
        <f t="shared" si="45"/>
        <v/>
      </c>
      <c r="G450" s="62" t="str">
        <f t="shared" si="46"/>
        <v/>
      </c>
      <c r="H450" s="83" t="str">
        <f t="shared" si="48"/>
        <v/>
      </c>
    </row>
    <row r="451" spans="2:8">
      <c r="B451" s="42" t="str">
        <f t="shared" si="47"/>
        <v xml:space="preserve"> </v>
      </c>
      <c r="C451" s="61" t="str">
        <f t="shared" si="43"/>
        <v/>
      </c>
      <c r="D451" s="61" t="str">
        <f t="shared" si="49"/>
        <v/>
      </c>
      <c r="E451" s="61" t="str">
        <f t="shared" si="44"/>
        <v/>
      </c>
      <c r="F451" s="61" t="str">
        <f t="shared" si="45"/>
        <v/>
      </c>
      <c r="G451" s="62" t="str">
        <f t="shared" si="46"/>
        <v/>
      </c>
      <c r="H451" s="83" t="str">
        <f t="shared" si="48"/>
        <v/>
      </c>
    </row>
    <row r="452" spans="2:8">
      <c r="B452" s="42" t="str">
        <f t="shared" si="47"/>
        <v xml:space="preserve"> </v>
      </c>
      <c r="C452" s="61" t="str">
        <f t="shared" si="43"/>
        <v/>
      </c>
      <c r="D452" s="61" t="str">
        <f t="shared" si="49"/>
        <v/>
      </c>
      <c r="E452" s="61" t="str">
        <f t="shared" si="44"/>
        <v/>
      </c>
      <c r="F452" s="61" t="str">
        <f t="shared" si="45"/>
        <v/>
      </c>
      <c r="G452" s="62" t="str">
        <f t="shared" si="46"/>
        <v/>
      </c>
      <c r="H452" s="83" t="str">
        <f t="shared" si="48"/>
        <v/>
      </c>
    </row>
    <row r="453" spans="2:8">
      <c r="B453" s="42" t="str">
        <f t="shared" si="47"/>
        <v xml:space="preserve"> </v>
      </c>
      <c r="C453" s="61" t="str">
        <f t="shared" ref="C453:C510" si="50">IF(B453&lt;=$D$10,IF($G$1008&gt;3,IF($G$1001=1,IF(B453&lt;=$G$9+IF(OR($G$1008=2,$G$1008=3),$D$10,0),IF(ISERR(PPMT($G$11/12,B453,$F$1012,-$F$30)),"",PPMT($G$11/12,B453,$F$1012,-$F$30)),IF(ISERR(PPMT($G$12/12,B453,$F$1012,-D1447)),"",PPMT($G$12/12,B453,$F$1012,-D1447))),IF(B453&lt;=$D$7,$F$30/($F$1012),"")),0),IF($G$1001=1,IF($G$1008=1,C1448,IF(B453&lt;=$G$9+IF(OR($G$1008=2,$G$1008=3),$D$10,0),IF(ISERR(PPMT($G$11/12,B453-$D$7+$F$1012,$D$7-$D$7+$F$1012,-$F$30)),"",PPMT($G$11/12,B453-$D$7+$F$1012,$D$7-$D$7+$F$1012,-$F$30)),IF(ISERR(PPMT($G$12/12,B453-$D$7+$F$1012,$D$7-$D$7+$F$1012,-D1447)),"",PPMT($G$12/12,B453-$D$7+$F$1012-$G$9,$D$7-$D$7+$F$1012-$G$9,-D1447)))),IF(B453&lt;=$D$7,$F$30/($F$1012),"")))</f>
        <v/>
      </c>
      <c r="D453" s="61" t="str">
        <f t="shared" si="49"/>
        <v/>
      </c>
      <c r="E453" s="61" t="str">
        <f t="shared" si="44"/>
        <v/>
      </c>
      <c r="F453" s="61" t="str">
        <f t="shared" si="45"/>
        <v/>
      </c>
      <c r="G453" s="62" t="str">
        <f t="shared" si="46"/>
        <v/>
      </c>
      <c r="H453" s="83" t="str">
        <f t="shared" si="48"/>
        <v/>
      </c>
    </row>
    <row r="454" spans="2:8">
      <c r="B454" s="42" t="str">
        <f t="shared" si="47"/>
        <v xml:space="preserve"> </v>
      </c>
      <c r="C454" s="61" t="str">
        <f t="shared" si="50"/>
        <v/>
      </c>
      <c r="D454" s="61" t="str">
        <f t="shared" si="49"/>
        <v/>
      </c>
      <c r="E454" s="61" t="str">
        <f t="shared" si="44"/>
        <v/>
      </c>
      <c r="F454" s="61" t="str">
        <f t="shared" si="45"/>
        <v/>
      </c>
      <c r="G454" s="62" t="str">
        <f t="shared" si="46"/>
        <v/>
      </c>
      <c r="H454" s="83" t="str">
        <f t="shared" si="48"/>
        <v/>
      </c>
    </row>
    <row r="455" spans="2:8">
      <c r="B455" s="42" t="str">
        <f t="shared" si="47"/>
        <v xml:space="preserve"> </v>
      </c>
      <c r="C455" s="61" t="str">
        <f t="shared" si="50"/>
        <v/>
      </c>
      <c r="D455" s="61" t="str">
        <f t="shared" si="49"/>
        <v/>
      </c>
      <c r="E455" s="61" t="str">
        <f t="shared" si="44"/>
        <v/>
      </c>
      <c r="F455" s="61" t="str">
        <f t="shared" si="45"/>
        <v/>
      </c>
      <c r="G455" s="62" t="str">
        <f t="shared" si="46"/>
        <v/>
      </c>
      <c r="H455" s="83" t="str">
        <f t="shared" si="48"/>
        <v/>
      </c>
    </row>
    <row r="456" spans="2:8">
      <c r="B456" s="42" t="str">
        <f t="shared" si="47"/>
        <v xml:space="preserve"> </v>
      </c>
      <c r="C456" s="61" t="str">
        <f t="shared" si="50"/>
        <v/>
      </c>
      <c r="D456" s="61" t="str">
        <f t="shared" si="49"/>
        <v/>
      </c>
      <c r="E456" s="61" t="str">
        <f t="shared" si="44"/>
        <v/>
      </c>
      <c r="F456" s="61" t="str">
        <f t="shared" si="45"/>
        <v/>
      </c>
      <c r="G456" s="62" t="str">
        <f t="shared" si="46"/>
        <v/>
      </c>
      <c r="H456" s="83" t="str">
        <f t="shared" si="48"/>
        <v/>
      </c>
    </row>
    <row r="457" spans="2:8">
      <c r="B457" s="42" t="str">
        <f t="shared" si="47"/>
        <v xml:space="preserve"> </v>
      </c>
      <c r="C457" s="61" t="str">
        <f t="shared" si="50"/>
        <v/>
      </c>
      <c r="D457" s="61" t="str">
        <f t="shared" si="49"/>
        <v/>
      </c>
      <c r="E457" s="61" t="str">
        <f t="shared" si="44"/>
        <v/>
      </c>
      <c r="F457" s="61" t="str">
        <f t="shared" si="45"/>
        <v/>
      </c>
      <c r="G457" s="62" t="str">
        <f t="shared" si="46"/>
        <v/>
      </c>
      <c r="H457" s="83" t="str">
        <f t="shared" si="48"/>
        <v/>
      </c>
    </row>
    <row r="458" spans="2:8">
      <c r="B458" s="42" t="str">
        <f t="shared" si="47"/>
        <v xml:space="preserve"> </v>
      </c>
      <c r="C458" s="61" t="str">
        <f t="shared" si="50"/>
        <v/>
      </c>
      <c r="D458" s="61" t="str">
        <f t="shared" si="49"/>
        <v/>
      </c>
      <c r="E458" s="61" t="str">
        <f t="shared" si="44"/>
        <v/>
      </c>
      <c r="F458" s="61" t="str">
        <f t="shared" si="45"/>
        <v/>
      </c>
      <c r="G458" s="62" t="str">
        <f t="shared" si="46"/>
        <v/>
      </c>
      <c r="H458" s="83" t="str">
        <f t="shared" si="48"/>
        <v/>
      </c>
    </row>
    <row r="459" spans="2:8">
      <c r="B459" s="42" t="str">
        <f t="shared" si="47"/>
        <v xml:space="preserve"> </v>
      </c>
      <c r="C459" s="61" t="str">
        <f t="shared" si="50"/>
        <v/>
      </c>
      <c r="D459" s="61" t="str">
        <f t="shared" si="49"/>
        <v/>
      </c>
      <c r="E459" s="61" t="str">
        <f t="shared" si="44"/>
        <v/>
      </c>
      <c r="F459" s="61" t="str">
        <f t="shared" si="45"/>
        <v/>
      </c>
      <c r="G459" s="62" t="str">
        <f t="shared" si="46"/>
        <v/>
      </c>
      <c r="H459" s="83" t="str">
        <f t="shared" si="48"/>
        <v/>
      </c>
    </row>
    <row r="460" spans="2:8">
      <c r="B460" s="42" t="str">
        <f t="shared" si="47"/>
        <v xml:space="preserve"> </v>
      </c>
      <c r="C460" s="61" t="str">
        <f t="shared" si="50"/>
        <v/>
      </c>
      <c r="D460" s="61" t="str">
        <f t="shared" si="49"/>
        <v/>
      </c>
      <c r="E460" s="61" t="str">
        <f t="shared" si="44"/>
        <v/>
      </c>
      <c r="F460" s="61" t="str">
        <f t="shared" si="45"/>
        <v/>
      </c>
      <c r="G460" s="62" t="str">
        <f t="shared" si="46"/>
        <v/>
      </c>
      <c r="H460" s="83" t="str">
        <f t="shared" si="48"/>
        <v/>
      </c>
    </row>
    <row r="461" spans="2:8">
      <c r="B461" s="42" t="str">
        <f t="shared" si="47"/>
        <v xml:space="preserve"> </v>
      </c>
      <c r="C461" s="61" t="str">
        <f t="shared" si="50"/>
        <v/>
      </c>
      <c r="D461" s="61" t="str">
        <f t="shared" si="49"/>
        <v/>
      </c>
      <c r="E461" s="61" t="str">
        <f t="shared" si="44"/>
        <v/>
      </c>
      <c r="F461" s="61" t="str">
        <f t="shared" si="45"/>
        <v/>
      </c>
      <c r="G461" s="62" t="str">
        <f t="shared" si="46"/>
        <v/>
      </c>
      <c r="H461" s="83" t="str">
        <f t="shared" si="48"/>
        <v/>
      </c>
    </row>
    <row r="462" spans="2:8">
      <c r="B462" s="42" t="str">
        <f t="shared" si="47"/>
        <v xml:space="preserve"> </v>
      </c>
      <c r="C462" s="61" t="str">
        <f t="shared" si="50"/>
        <v/>
      </c>
      <c r="D462" s="61" t="str">
        <f t="shared" si="49"/>
        <v/>
      </c>
      <c r="E462" s="61" t="str">
        <f t="shared" si="44"/>
        <v/>
      </c>
      <c r="F462" s="61" t="str">
        <f t="shared" si="45"/>
        <v/>
      </c>
      <c r="G462" s="62" t="str">
        <f t="shared" si="46"/>
        <v/>
      </c>
      <c r="H462" s="83" t="str">
        <f t="shared" si="48"/>
        <v/>
      </c>
    </row>
    <row r="463" spans="2:8">
      <c r="B463" s="42" t="str">
        <f t="shared" si="47"/>
        <v xml:space="preserve"> </v>
      </c>
      <c r="C463" s="61" t="str">
        <f t="shared" si="50"/>
        <v/>
      </c>
      <c r="D463" s="61" t="str">
        <f t="shared" si="49"/>
        <v/>
      </c>
      <c r="E463" s="61" t="str">
        <f t="shared" si="44"/>
        <v/>
      </c>
      <c r="F463" s="61" t="str">
        <f t="shared" si="45"/>
        <v/>
      </c>
      <c r="G463" s="62" t="str">
        <f t="shared" si="46"/>
        <v/>
      </c>
      <c r="H463" s="83" t="str">
        <f t="shared" si="48"/>
        <v/>
      </c>
    </row>
    <row r="464" spans="2:8">
      <c r="B464" s="42" t="str">
        <f t="shared" si="47"/>
        <v xml:space="preserve"> </v>
      </c>
      <c r="C464" s="61" t="str">
        <f t="shared" si="50"/>
        <v/>
      </c>
      <c r="D464" s="61" t="str">
        <f t="shared" si="49"/>
        <v/>
      </c>
      <c r="E464" s="61" t="str">
        <f t="shared" si="44"/>
        <v/>
      </c>
      <c r="F464" s="61" t="str">
        <f t="shared" si="45"/>
        <v/>
      </c>
      <c r="G464" s="62" t="str">
        <f t="shared" si="46"/>
        <v/>
      </c>
      <c r="H464" s="83" t="str">
        <f t="shared" si="48"/>
        <v/>
      </c>
    </row>
    <row r="465" spans="2:8">
      <c r="B465" s="42" t="str">
        <f t="shared" si="47"/>
        <v xml:space="preserve"> </v>
      </c>
      <c r="C465" s="61" t="str">
        <f t="shared" si="50"/>
        <v/>
      </c>
      <c r="D465" s="61" t="str">
        <f t="shared" si="49"/>
        <v/>
      </c>
      <c r="E465" s="61" t="str">
        <f t="shared" si="44"/>
        <v/>
      </c>
      <c r="F465" s="61" t="str">
        <f t="shared" si="45"/>
        <v/>
      </c>
      <c r="G465" s="62" t="str">
        <f t="shared" si="46"/>
        <v/>
      </c>
      <c r="H465" s="83" t="str">
        <f t="shared" si="48"/>
        <v/>
      </c>
    </row>
    <row r="466" spans="2:8">
      <c r="B466" s="42" t="str">
        <f t="shared" si="47"/>
        <v xml:space="preserve"> </v>
      </c>
      <c r="C466" s="61" t="str">
        <f t="shared" si="50"/>
        <v/>
      </c>
      <c r="D466" s="61" t="str">
        <f t="shared" si="49"/>
        <v/>
      </c>
      <c r="E466" s="61" t="str">
        <f t="shared" si="44"/>
        <v/>
      </c>
      <c r="F466" s="61" t="str">
        <f t="shared" si="45"/>
        <v/>
      </c>
      <c r="G466" s="62" t="str">
        <f t="shared" si="46"/>
        <v/>
      </c>
      <c r="H466" s="83" t="str">
        <f t="shared" si="48"/>
        <v/>
      </c>
    </row>
    <row r="467" spans="2:8">
      <c r="B467" s="42" t="str">
        <f t="shared" si="47"/>
        <v xml:space="preserve"> </v>
      </c>
      <c r="C467" s="61" t="str">
        <f t="shared" si="50"/>
        <v/>
      </c>
      <c r="D467" s="61" t="str">
        <f t="shared" si="49"/>
        <v/>
      </c>
      <c r="E467" s="61" t="str">
        <f t="shared" si="44"/>
        <v/>
      </c>
      <c r="F467" s="61" t="str">
        <f t="shared" si="45"/>
        <v/>
      </c>
      <c r="G467" s="62" t="str">
        <f t="shared" si="46"/>
        <v/>
      </c>
      <c r="H467" s="83" t="str">
        <f t="shared" si="48"/>
        <v/>
      </c>
    </row>
    <row r="468" spans="2:8">
      <c r="B468" s="42" t="str">
        <f t="shared" si="47"/>
        <v xml:space="preserve"> </v>
      </c>
      <c r="C468" s="61" t="str">
        <f t="shared" si="50"/>
        <v/>
      </c>
      <c r="D468" s="61" t="str">
        <f t="shared" si="49"/>
        <v/>
      </c>
      <c r="E468" s="61" t="str">
        <f t="shared" si="44"/>
        <v/>
      </c>
      <c r="F468" s="61" t="str">
        <f t="shared" si="45"/>
        <v/>
      </c>
      <c r="G468" s="62" t="str">
        <f t="shared" si="46"/>
        <v/>
      </c>
      <c r="H468" s="83" t="str">
        <f t="shared" si="48"/>
        <v/>
      </c>
    </row>
    <row r="469" spans="2:8">
      <c r="B469" s="42" t="str">
        <f t="shared" si="47"/>
        <v xml:space="preserve"> </v>
      </c>
      <c r="C469" s="61" t="str">
        <f t="shared" si="50"/>
        <v/>
      </c>
      <c r="D469" s="61" t="str">
        <f t="shared" si="49"/>
        <v/>
      </c>
      <c r="E469" s="61" t="str">
        <f t="shared" si="44"/>
        <v/>
      </c>
      <c r="F469" s="61" t="str">
        <f t="shared" si="45"/>
        <v/>
      </c>
      <c r="G469" s="62" t="str">
        <f t="shared" si="46"/>
        <v/>
      </c>
      <c r="H469" s="83" t="str">
        <f t="shared" si="48"/>
        <v/>
      </c>
    </row>
    <row r="470" spans="2:8">
      <c r="B470" s="42" t="str">
        <f t="shared" si="47"/>
        <v xml:space="preserve"> </v>
      </c>
      <c r="C470" s="61" t="str">
        <f t="shared" si="50"/>
        <v/>
      </c>
      <c r="D470" s="61" t="str">
        <f t="shared" si="49"/>
        <v/>
      </c>
      <c r="E470" s="61" t="str">
        <f t="shared" si="44"/>
        <v/>
      </c>
      <c r="F470" s="61" t="str">
        <f t="shared" si="45"/>
        <v/>
      </c>
      <c r="G470" s="62" t="str">
        <f t="shared" si="46"/>
        <v/>
      </c>
      <c r="H470" s="83" t="str">
        <f t="shared" si="48"/>
        <v/>
      </c>
    </row>
    <row r="471" spans="2:8">
      <c r="B471" s="42" t="str">
        <f t="shared" si="47"/>
        <v xml:space="preserve"> </v>
      </c>
      <c r="C471" s="61" t="str">
        <f t="shared" si="50"/>
        <v/>
      </c>
      <c r="D471" s="61" t="str">
        <f t="shared" si="49"/>
        <v/>
      </c>
      <c r="E471" s="61" t="str">
        <f t="shared" si="44"/>
        <v/>
      </c>
      <c r="F471" s="61" t="str">
        <f t="shared" si="45"/>
        <v/>
      </c>
      <c r="G471" s="62" t="str">
        <f t="shared" si="46"/>
        <v/>
      </c>
      <c r="H471" s="83" t="str">
        <f t="shared" si="48"/>
        <v/>
      </c>
    </row>
    <row r="472" spans="2:8">
      <c r="B472" s="42" t="str">
        <f t="shared" si="47"/>
        <v xml:space="preserve"> </v>
      </c>
      <c r="C472" s="61" t="str">
        <f t="shared" si="50"/>
        <v/>
      </c>
      <c r="D472" s="61" t="str">
        <f t="shared" si="49"/>
        <v/>
      </c>
      <c r="E472" s="61" t="str">
        <f t="shared" si="44"/>
        <v/>
      </c>
      <c r="F472" s="61" t="str">
        <f t="shared" si="45"/>
        <v/>
      </c>
      <c r="G472" s="62" t="str">
        <f t="shared" si="46"/>
        <v/>
      </c>
      <c r="H472" s="83" t="str">
        <f t="shared" si="48"/>
        <v/>
      </c>
    </row>
    <row r="473" spans="2:8">
      <c r="B473" s="42" t="str">
        <f t="shared" si="47"/>
        <v xml:space="preserve"> </v>
      </c>
      <c r="C473" s="61" t="str">
        <f t="shared" si="50"/>
        <v/>
      </c>
      <c r="D473" s="61" t="str">
        <f t="shared" si="49"/>
        <v/>
      </c>
      <c r="E473" s="61" t="str">
        <f t="shared" si="44"/>
        <v/>
      </c>
      <c r="F473" s="61" t="str">
        <f t="shared" si="45"/>
        <v/>
      </c>
      <c r="G473" s="62" t="str">
        <f t="shared" si="46"/>
        <v/>
      </c>
      <c r="H473" s="83" t="str">
        <f t="shared" si="48"/>
        <v/>
      </c>
    </row>
    <row r="474" spans="2:8">
      <c r="B474" s="42" t="str">
        <f t="shared" si="47"/>
        <v xml:space="preserve"> </v>
      </c>
      <c r="C474" s="61" t="str">
        <f t="shared" si="50"/>
        <v/>
      </c>
      <c r="D474" s="61" t="str">
        <f t="shared" si="49"/>
        <v/>
      </c>
      <c r="E474" s="61" t="str">
        <f t="shared" si="44"/>
        <v/>
      </c>
      <c r="F474" s="61" t="str">
        <f t="shared" si="45"/>
        <v/>
      </c>
      <c r="G474" s="62" t="str">
        <f t="shared" si="46"/>
        <v/>
      </c>
      <c r="H474" s="83" t="str">
        <f t="shared" si="48"/>
        <v/>
      </c>
    </row>
    <row r="475" spans="2:8">
      <c r="B475" s="42" t="str">
        <f t="shared" si="47"/>
        <v xml:space="preserve"> </v>
      </c>
      <c r="C475" s="61" t="str">
        <f t="shared" si="50"/>
        <v/>
      </c>
      <c r="D475" s="61" t="str">
        <f t="shared" si="49"/>
        <v/>
      </c>
      <c r="E475" s="61" t="str">
        <f t="shared" si="44"/>
        <v/>
      </c>
      <c r="F475" s="61" t="str">
        <f t="shared" si="45"/>
        <v/>
      </c>
      <c r="G475" s="62" t="str">
        <f t="shared" si="46"/>
        <v/>
      </c>
      <c r="H475" s="83" t="str">
        <f t="shared" si="48"/>
        <v/>
      </c>
    </row>
    <row r="476" spans="2:8">
      <c r="B476" s="42" t="str">
        <f t="shared" si="47"/>
        <v xml:space="preserve"> </v>
      </c>
      <c r="C476" s="61" t="str">
        <f t="shared" si="50"/>
        <v/>
      </c>
      <c r="D476" s="61" t="str">
        <f t="shared" si="49"/>
        <v/>
      </c>
      <c r="E476" s="61" t="str">
        <f t="shared" si="44"/>
        <v/>
      </c>
      <c r="F476" s="61" t="str">
        <f t="shared" si="45"/>
        <v/>
      </c>
      <c r="G476" s="62" t="str">
        <f t="shared" si="46"/>
        <v/>
      </c>
      <c r="H476" s="83" t="str">
        <f t="shared" si="48"/>
        <v/>
      </c>
    </row>
    <row r="477" spans="2:8">
      <c r="B477" s="42" t="str">
        <f t="shared" si="47"/>
        <v xml:space="preserve"> </v>
      </c>
      <c r="C477" s="61" t="str">
        <f t="shared" si="50"/>
        <v/>
      </c>
      <c r="D477" s="61" t="str">
        <f t="shared" si="49"/>
        <v/>
      </c>
      <c r="E477" s="61" t="str">
        <f t="shared" si="44"/>
        <v/>
      </c>
      <c r="F477" s="61" t="str">
        <f t="shared" si="45"/>
        <v/>
      </c>
      <c r="G477" s="62" t="str">
        <f t="shared" si="46"/>
        <v/>
      </c>
      <c r="H477" s="83" t="str">
        <f t="shared" si="48"/>
        <v/>
      </c>
    </row>
    <row r="478" spans="2:8">
      <c r="B478" s="42" t="str">
        <f t="shared" si="47"/>
        <v xml:space="preserve"> </v>
      </c>
      <c r="C478" s="61" t="str">
        <f t="shared" si="50"/>
        <v/>
      </c>
      <c r="D478" s="61" t="str">
        <f t="shared" si="49"/>
        <v/>
      </c>
      <c r="E478" s="61" t="str">
        <f t="shared" si="44"/>
        <v/>
      </c>
      <c r="F478" s="61" t="str">
        <f t="shared" si="45"/>
        <v/>
      </c>
      <c r="G478" s="62" t="str">
        <f t="shared" si="46"/>
        <v/>
      </c>
      <c r="H478" s="83" t="str">
        <f t="shared" si="48"/>
        <v/>
      </c>
    </row>
    <row r="479" spans="2:8">
      <c r="B479" s="42" t="str">
        <f t="shared" si="47"/>
        <v xml:space="preserve"> </v>
      </c>
      <c r="C479" s="61" t="str">
        <f t="shared" si="50"/>
        <v/>
      </c>
      <c r="D479" s="61" t="str">
        <f t="shared" si="49"/>
        <v/>
      </c>
      <c r="E479" s="61" t="str">
        <f t="shared" ref="E479:E510" si="51">IF(ISERR(D479+C479),"",D479+C479)</f>
        <v/>
      </c>
      <c r="F479" s="61" t="str">
        <f t="shared" ref="F479:F510" si="52">IF(ISERR(F478-C479),"",F478-C479)</f>
        <v/>
      </c>
      <c r="G479" s="62" t="str">
        <f t="shared" ref="G479:G510" si="53">IF(B479&lt;=$D$7,IF(AND(MOD(B479,12)=1,B479&gt;1),$F$30*$E$23+F478*$E$22+$E$24,0)+IF(AND($G$1008&gt;2,B479&lt;=$D$10),0,$E$18*F478+$E$19*$F$30+$E$20),"")</f>
        <v/>
      </c>
      <c r="H479" s="83" t="str">
        <f t="shared" si="48"/>
        <v/>
      </c>
    </row>
    <row r="480" spans="2:8">
      <c r="B480" s="42" t="str">
        <f t="shared" ref="B480:B510" si="54">IF(B479&gt;=$D$7, " ", B479+1)</f>
        <v xml:space="preserve"> </v>
      </c>
      <c r="C480" s="61" t="str">
        <f t="shared" si="50"/>
        <v/>
      </c>
      <c r="D480" s="61" t="str">
        <f t="shared" si="49"/>
        <v/>
      </c>
      <c r="E480" s="61" t="str">
        <f t="shared" si="51"/>
        <v/>
      </c>
      <c r="F480" s="61" t="str">
        <f t="shared" si="52"/>
        <v/>
      </c>
      <c r="G480" s="62" t="str">
        <f t="shared" si="53"/>
        <v/>
      </c>
      <c r="H480" s="83" t="str">
        <f t="shared" ref="H480:H510" si="55">IF(ISERR(E480+G480),"",E480+G480)</f>
        <v/>
      </c>
    </row>
    <row r="481" spans="2:8">
      <c r="B481" s="42" t="str">
        <f t="shared" si="54"/>
        <v xml:space="preserve"> </v>
      </c>
      <c r="C481" s="61" t="str">
        <f t="shared" si="50"/>
        <v/>
      </c>
      <c r="D481" s="61" t="str">
        <f t="shared" si="49"/>
        <v/>
      </c>
      <c r="E481" s="61" t="str">
        <f t="shared" si="51"/>
        <v/>
      </c>
      <c r="F481" s="61" t="str">
        <f t="shared" si="52"/>
        <v/>
      </c>
      <c r="G481" s="62" t="str">
        <f t="shared" si="53"/>
        <v/>
      </c>
      <c r="H481" s="83" t="str">
        <f t="shared" si="55"/>
        <v/>
      </c>
    </row>
    <row r="482" spans="2:8">
      <c r="B482" s="42" t="str">
        <f t="shared" si="54"/>
        <v xml:space="preserve"> </v>
      </c>
      <c r="C482" s="61" t="str">
        <f t="shared" si="50"/>
        <v/>
      </c>
      <c r="D482" s="61" t="str">
        <f t="shared" si="49"/>
        <v/>
      </c>
      <c r="E482" s="61" t="str">
        <f t="shared" si="51"/>
        <v/>
      </c>
      <c r="F482" s="61" t="str">
        <f t="shared" si="52"/>
        <v/>
      </c>
      <c r="G482" s="62" t="str">
        <f t="shared" si="53"/>
        <v/>
      </c>
      <c r="H482" s="83" t="str">
        <f t="shared" si="55"/>
        <v/>
      </c>
    </row>
    <row r="483" spans="2:8">
      <c r="B483" s="42" t="str">
        <f t="shared" si="54"/>
        <v xml:space="preserve"> </v>
      </c>
      <c r="C483" s="61" t="str">
        <f t="shared" si="50"/>
        <v/>
      </c>
      <c r="D483" s="61" t="str">
        <f t="shared" si="49"/>
        <v/>
      </c>
      <c r="E483" s="61" t="str">
        <f t="shared" si="51"/>
        <v/>
      </c>
      <c r="F483" s="61" t="str">
        <f t="shared" si="52"/>
        <v/>
      </c>
      <c r="G483" s="62" t="str">
        <f t="shared" si="53"/>
        <v/>
      </c>
      <c r="H483" s="83" t="str">
        <f t="shared" si="55"/>
        <v/>
      </c>
    </row>
    <row r="484" spans="2:8">
      <c r="B484" s="42" t="str">
        <f t="shared" si="54"/>
        <v xml:space="preserve"> </v>
      </c>
      <c r="C484" s="61" t="str">
        <f t="shared" si="50"/>
        <v/>
      </c>
      <c r="D484" s="61" t="str">
        <f t="shared" si="49"/>
        <v/>
      </c>
      <c r="E484" s="61" t="str">
        <f t="shared" si="51"/>
        <v/>
      </c>
      <c r="F484" s="61" t="str">
        <f t="shared" si="52"/>
        <v/>
      </c>
      <c r="G484" s="62" t="str">
        <f t="shared" si="53"/>
        <v/>
      </c>
      <c r="H484" s="83" t="str">
        <f t="shared" si="55"/>
        <v/>
      </c>
    </row>
    <row r="485" spans="2:8">
      <c r="B485" s="42" t="str">
        <f t="shared" si="54"/>
        <v xml:space="preserve"> </v>
      </c>
      <c r="C485" s="61" t="str">
        <f t="shared" si="50"/>
        <v/>
      </c>
      <c r="D485" s="61" t="str">
        <f t="shared" si="49"/>
        <v/>
      </c>
      <c r="E485" s="61" t="str">
        <f t="shared" si="51"/>
        <v/>
      </c>
      <c r="F485" s="61" t="str">
        <f t="shared" si="52"/>
        <v/>
      </c>
      <c r="G485" s="62" t="str">
        <f t="shared" si="53"/>
        <v/>
      </c>
      <c r="H485" s="83" t="str">
        <f t="shared" si="55"/>
        <v/>
      </c>
    </row>
    <row r="486" spans="2:8">
      <c r="B486" s="42" t="str">
        <f t="shared" si="54"/>
        <v xml:space="preserve"> </v>
      </c>
      <c r="C486" s="61" t="str">
        <f t="shared" si="50"/>
        <v/>
      </c>
      <c r="D486" s="61" t="str">
        <f t="shared" si="49"/>
        <v/>
      </c>
      <c r="E486" s="61" t="str">
        <f t="shared" si="51"/>
        <v/>
      </c>
      <c r="F486" s="61" t="str">
        <f t="shared" si="52"/>
        <v/>
      </c>
      <c r="G486" s="62" t="str">
        <f t="shared" si="53"/>
        <v/>
      </c>
      <c r="H486" s="83" t="str">
        <f t="shared" si="55"/>
        <v/>
      </c>
    </row>
    <row r="487" spans="2:8">
      <c r="B487" s="42" t="str">
        <f t="shared" si="54"/>
        <v xml:space="preserve"> </v>
      </c>
      <c r="C487" s="61" t="str">
        <f t="shared" si="50"/>
        <v/>
      </c>
      <c r="D487" s="61" t="str">
        <f t="shared" si="49"/>
        <v/>
      </c>
      <c r="E487" s="61" t="str">
        <f t="shared" si="51"/>
        <v/>
      </c>
      <c r="F487" s="61" t="str">
        <f t="shared" si="52"/>
        <v/>
      </c>
      <c r="G487" s="62" t="str">
        <f t="shared" si="53"/>
        <v/>
      </c>
      <c r="H487" s="83" t="str">
        <f t="shared" si="55"/>
        <v/>
      </c>
    </row>
    <row r="488" spans="2:8">
      <c r="B488" s="42" t="str">
        <f t="shared" si="54"/>
        <v xml:space="preserve"> </v>
      </c>
      <c r="C488" s="61" t="str">
        <f t="shared" si="50"/>
        <v/>
      </c>
      <c r="D488" s="61" t="str">
        <f t="shared" si="49"/>
        <v/>
      </c>
      <c r="E488" s="61" t="str">
        <f t="shared" si="51"/>
        <v/>
      </c>
      <c r="F488" s="61" t="str">
        <f t="shared" si="52"/>
        <v/>
      </c>
      <c r="G488" s="62" t="str">
        <f t="shared" si="53"/>
        <v/>
      </c>
      <c r="H488" s="83" t="str">
        <f t="shared" si="55"/>
        <v/>
      </c>
    </row>
    <row r="489" spans="2:8">
      <c r="B489" s="42" t="str">
        <f t="shared" si="54"/>
        <v xml:space="preserve"> </v>
      </c>
      <c r="C489" s="61" t="str">
        <f t="shared" si="50"/>
        <v/>
      </c>
      <c r="D489" s="61" t="str">
        <f t="shared" si="49"/>
        <v/>
      </c>
      <c r="E489" s="61" t="str">
        <f t="shared" si="51"/>
        <v/>
      </c>
      <c r="F489" s="61" t="str">
        <f t="shared" si="52"/>
        <v/>
      </c>
      <c r="G489" s="62" t="str">
        <f t="shared" si="53"/>
        <v/>
      </c>
      <c r="H489" s="83" t="str">
        <f t="shared" si="55"/>
        <v/>
      </c>
    </row>
    <row r="490" spans="2:8">
      <c r="B490" s="42" t="str">
        <f t="shared" si="54"/>
        <v xml:space="preserve"> </v>
      </c>
      <c r="C490" s="61" t="str">
        <f t="shared" si="50"/>
        <v/>
      </c>
      <c r="D490" s="61" t="str">
        <f t="shared" si="49"/>
        <v/>
      </c>
      <c r="E490" s="61" t="str">
        <f t="shared" si="51"/>
        <v/>
      </c>
      <c r="F490" s="61" t="str">
        <f t="shared" si="52"/>
        <v/>
      </c>
      <c r="G490" s="62" t="str">
        <f t="shared" si="53"/>
        <v/>
      </c>
      <c r="H490" s="83" t="str">
        <f t="shared" si="55"/>
        <v/>
      </c>
    </row>
    <row r="491" spans="2:8">
      <c r="B491" s="42" t="str">
        <f t="shared" si="54"/>
        <v xml:space="preserve"> </v>
      </c>
      <c r="C491" s="61" t="str">
        <f t="shared" si="50"/>
        <v/>
      </c>
      <c r="D491" s="61" t="str">
        <f t="shared" si="49"/>
        <v/>
      </c>
      <c r="E491" s="61" t="str">
        <f t="shared" si="51"/>
        <v/>
      </c>
      <c r="F491" s="61" t="str">
        <f t="shared" si="52"/>
        <v/>
      </c>
      <c r="G491" s="62" t="str">
        <f t="shared" si="53"/>
        <v/>
      </c>
      <c r="H491" s="83" t="str">
        <f t="shared" si="55"/>
        <v/>
      </c>
    </row>
    <row r="492" spans="2:8">
      <c r="B492" s="42" t="str">
        <f t="shared" si="54"/>
        <v xml:space="preserve"> </v>
      </c>
      <c r="C492" s="61" t="str">
        <f t="shared" si="50"/>
        <v/>
      </c>
      <c r="D492" s="61" t="str">
        <f t="shared" si="49"/>
        <v/>
      </c>
      <c r="E492" s="61" t="str">
        <f t="shared" si="51"/>
        <v/>
      </c>
      <c r="F492" s="61" t="str">
        <f t="shared" si="52"/>
        <v/>
      </c>
      <c r="G492" s="62" t="str">
        <f t="shared" si="53"/>
        <v/>
      </c>
      <c r="H492" s="83" t="str">
        <f t="shared" si="55"/>
        <v/>
      </c>
    </row>
    <row r="493" spans="2:8">
      <c r="B493" s="42" t="str">
        <f t="shared" si="54"/>
        <v xml:space="preserve"> </v>
      </c>
      <c r="C493" s="61" t="str">
        <f t="shared" si="50"/>
        <v/>
      </c>
      <c r="D493" s="61" t="str">
        <f t="shared" si="49"/>
        <v/>
      </c>
      <c r="E493" s="61" t="str">
        <f t="shared" si="51"/>
        <v/>
      </c>
      <c r="F493" s="61" t="str">
        <f t="shared" si="52"/>
        <v/>
      </c>
      <c r="G493" s="62" t="str">
        <f t="shared" si="53"/>
        <v/>
      </c>
      <c r="H493" s="83" t="str">
        <f t="shared" si="55"/>
        <v/>
      </c>
    </row>
    <row r="494" spans="2:8">
      <c r="B494" s="42" t="str">
        <f t="shared" si="54"/>
        <v xml:space="preserve"> </v>
      </c>
      <c r="C494" s="61" t="str">
        <f t="shared" si="50"/>
        <v/>
      </c>
      <c r="D494" s="61" t="str">
        <f t="shared" si="49"/>
        <v/>
      </c>
      <c r="E494" s="61" t="str">
        <f t="shared" si="51"/>
        <v/>
      </c>
      <c r="F494" s="61" t="str">
        <f t="shared" si="52"/>
        <v/>
      </c>
      <c r="G494" s="62" t="str">
        <f t="shared" si="53"/>
        <v/>
      </c>
      <c r="H494" s="83" t="str">
        <f t="shared" si="55"/>
        <v/>
      </c>
    </row>
    <row r="495" spans="2:8">
      <c r="B495" s="42" t="str">
        <f t="shared" si="54"/>
        <v xml:space="preserve"> </v>
      </c>
      <c r="C495" s="61" t="str">
        <f t="shared" si="50"/>
        <v/>
      </c>
      <c r="D495" s="61" t="str">
        <f t="shared" si="49"/>
        <v/>
      </c>
      <c r="E495" s="61" t="str">
        <f t="shared" si="51"/>
        <v/>
      </c>
      <c r="F495" s="61" t="str">
        <f t="shared" si="52"/>
        <v/>
      </c>
      <c r="G495" s="62" t="str">
        <f t="shared" si="53"/>
        <v/>
      </c>
      <c r="H495" s="83" t="str">
        <f t="shared" si="55"/>
        <v/>
      </c>
    </row>
    <row r="496" spans="2:8">
      <c r="B496" s="42" t="str">
        <f t="shared" si="54"/>
        <v xml:space="preserve"> </v>
      </c>
      <c r="C496" s="61" t="str">
        <f t="shared" si="50"/>
        <v/>
      </c>
      <c r="D496" s="61" t="str">
        <f t="shared" si="49"/>
        <v/>
      </c>
      <c r="E496" s="61" t="str">
        <f t="shared" si="51"/>
        <v/>
      </c>
      <c r="F496" s="61" t="str">
        <f t="shared" si="52"/>
        <v/>
      </c>
      <c r="G496" s="62" t="str">
        <f t="shared" si="53"/>
        <v/>
      </c>
      <c r="H496" s="83" t="str">
        <f t="shared" si="55"/>
        <v/>
      </c>
    </row>
    <row r="497" spans="2:8">
      <c r="B497" s="42" t="str">
        <f t="shared" si="54"/>
        <v xml:space="preserve"> </v>
      </c>
      <c r="C497" s="61" t="str">
        <f t="shared" si="50"/>
        <v/>
      </c>
      <c r="D497" s="61" t="str">
        <f t="shared" si="49"/>
        <v/>
      </c>
      <c r="E497" s="61" t="str">
        <f t="shared" si="51"/>
        <v/>
      </c>
      <c r="F497" s="61" t="str">
        <f t="shared" si="52"/>
        <v/>
      </c>
      <c r="G497" s="62" t="str">
        <f t="shared" si="53"/>
        <v/>
      </c>
      <c r="H497" s="83" t="str">
        <f t="shared" si="55"/>
        <v/>
      </c>
    </row>
    <row r="498" spans="2:8">
      <c r="B498" s="42" t="str">
        <f t="shared" si="54"/>
        <v xml:space="preserve"> </v>
      </c>
      <c r="C498" s="61" t="str">
        <f t="shared" si="50"/>
        <v/>
      </c>
      <c r="D498" s="61" t="str">
        <f t="shared" si="49"/>
        <v/>
      </c>
      <c r="E498" s="61" t="str">
        <f t="shared" si="51"/>
        <v/>
      </c>
      <c r="F498" s="61" t="str">
        <f t="shared" si="52"/>
        <v/>
      </c>
      <c r="G498" s="62" t="str">
        <f t="shared" si="53"/>
        <v/>
      </c>
      <c r="H498" s="83" t="str">
        <f t="shared" si="55"/>
        <v/>
      </c>
    </row>
    <row r="499" spans="2:8">
      <c r="B499" s="42" t="str">
        <f t="shared" si="54"/>
        <v xml:space="preserve"> </v>
      </c>
      <c r="C499" s="61" t="str">
        <f t="shared" si="50"/>
        <v/>
      </c>
      <c r="D499" s="61" t="str">
        <f t="shared" si="49"/>
        <v/>
      </c>
      <c r="E499" s="61" t="str">
        <f t="shared" si="51"/>
        <v/>
      </c>
      <c r="F499" s="61" t="str">
        <f t="shared" si="52"/>
        <v/>
      </c>
      <c r="G499" s="62" t="str">
        <f t="shared" si="53"/>
        <v/>
      </c>
      <c r="H499" s="83" t="str">
        <f t="shared" si="55"/>
        <v/>
      </c>
    </row>
    <row r="500" spans="2:8">
      <c r="B500" s="42" t="str">
        <f t="shared" si="54"/>
        <v xml:space="preserve"> </v>
      </c>
      <c r="C500" s="61" t="str">
        <f t="shared" si="50"/>
        <v/>
      </c>
      <c r="D500" s="61" t="str">
        <f t="shared" si="49"/>
        <v/>
      </c>
      <c r="E500" s="61" t="str">
        <f t="shared" si="51"/>
        <v/>
      </c>
      <c r="F500" s="61" t="str">
        <f t="shared" si="52"/>
        <v/>
      </c>
      <c r="G500" s="62" t="str">
        <f t="shared" si="53"/>
        <v/>
      </c>
      <c r="H500" s="83" t="str">
        <f t="shared" si="55"/>
        <v/>
      </c>
    </row>
    <row r="501" spans="2:8">
      <c r="B501" s="42" t="str">
        <f t="shared" si="54"/>
        <v xml:space="preserve"> </v>
      </c>
      <c r="C501" s="61" t="str">
        <f t="shared" si="50"/>
        <v/>
      </c>
      <c r="D501" s="61" t="str">
        <f t="shared" si="49"/>
        <v/>
      </c>
      <c r="E501" s="61" t="str">
        <f t="shared" si="51"/>
        <v/>
      </c>
      <c r="F501" s="61" t="str">
        <f t="shared" si="52"/>
        <v/>
      </c>
      <c r="G501" s="62" t="str">
        <f t="shared" si="53"/>
        <v/>
      </c>
      <c r="H501" s="83" t="str">
        <f t="shared" si="55"/>
        <v/>
      </c>
    </row>
    <row r="502" spans="2:8">
      <c r="B502" s="42" t="str">
        <f t="shared" si="54"/>
        <v xml:space="preserve"> </v>
      </c>
      <c r="C502" s="61" t="str">
        <f t="shared" si="50"/>
        <v/>
      </c>
      <c r="D502" s="61" t="str">
        <f t="shared" si="49"/>
        <v/>
      </c>
      <c r="E502" s="61" t="str">
        <f t="shared" si="51"/>
        <v/>
      </c>
      <c r="F502" s="61" t="str">
        <f t="shared" si="52"/>
        <v/>
      </c>
      <c r="G502" s="62" t="str">
        <f t="shared" si="53"/>
        <v/>
      </c>
      <c r="H502" s="83" t="str">
        <f t="shared" si="55"/>
        <v/>
      </c>
    </row>
    <row r="503" spans="2:8">
      <c r="B503" s="42" t="str">
        <f t="shared" si="54"/>
        <v xml:space="preserve"> </v>
      </c>
      <c r="C503" s="61" t="str">
        <f t="shared" si="50"/>
        <v/>
      </c>
      <c r="D503" s="61" t="str">
        <f t="shared" si="49"/>
        <v/>
      </c>
      <c r="E503" s="61" t="str">
        <f t="shared" si="51"/>
        <v/>
      </c>
      <c r="F503" s="61" t="str">
        <f t="shared" si="52"/>
        <v/>
      </c>
      <c r="G503" s="62" t="str">
        <f t="shared" si="53"/>
        <v/>
      </c>
      <c r="H503" s="83" t="str">
        <f t="shared" si="55"/>
        <v/>
      </c>
    </row>
    <row r="504" spans="2:8">
      <c r="B504" s="42" t="str">
        <f t="shared" si="54"/>
        <v xml:space="preserve"> </v>
      </c>
      <c r="C504" s="61" t="str">
        <f t="shared" si="50"/>
        <v/>
      </c>
      <c r="D504" s="61" t="str">
        <f t="shared" si="49"/>
        <v/>
      </c>
      <c r="E504" s="61" t="str">
        <f t="shared" si="51"/>
        <v/>
      </c>
      <c r="F504" s="61" t="str">
        <f t="shared" si="52"/>
        <v/>
      </c>
      <c r="G504" s="62" t="str">
        <f t="shared" si="53"/>
        <v/>
      </c>
      <c r="H504" s="83" t="str">
        <f t="shared" si="55"/>
        <v/>
      </c>
    </row>
    <row r="505" spans="2:8">
      <c r="B505" s="42" t="str">
        <f t="shared" si="54"/>
        <v xml:space="preserve"> </v>
      </c>
      <c r="C505" s="61" t="str">
        <f t="shared" si="50"/>
        <v/>
      </c>
      <c r="D505" s="61" t="str">
        <f t="shared" si="49"/>
        <v/>
      </c>
      <c r="E505" s="61" t="str">
        <f t="shared" si="51"/>
        <v/>
      </c>
      <c r="F505" s="61" t="str">
        <f t="shared" si="52"/>
        <v/>
      </c>
      <c r="G505" s="62" t="str">
        <f t="shared" si="53"/>
        <v/>
      </c>
      <c r="H505" s="83" t="str">
        <f t="shared" si="55"/>
        <v/>
      </c>
    </row>
    <row r="506" spans="2:8">
      <c r="B506" s="42" t="str">
        <f t="shared" si="54"/>
        <v xml:space="preserve"> </v>
      </c>
      <c r="C506" s="61" t="str">
        <f t="shared" si="50"/>
        <v/>
      </c>
      <c r="D506" s="61" t="str">
        <f t="shared" si="49"/>
        <v/>
      </c>
      <c r="E506" s="61" t="str">
        <f t="shared" si="51"/>
        <v/>
      </c>
      <c r="F506" s="61" t="str">
        <f t="shared" si="52"/>
        <v/>
      </c>
      <c r="G506" s="62" t="str">
        <f t="shared" si="53"/>
        <v/>
      </c>
      <c r="H506" s="83" t="str">
        <f t="shared" si="55"/>
        <v/>
      </c>
    </row>
    <row r="507" spans="2:8">
      <c r="B507" s="42" t="str">
        <f t="shared" si="54"/>
        <v xml:space="preserve"> </v>
      </c>
      <c r="C507" s="61" t="str">
        <f t="shared" si="50"/>
        <v/>
      </c>
      <c r="D507" s="61" t="str">
        <f t="shared" si="49"/>
        <v/>
      </c>
      <c r="E507" s="61" t="str">
        <f t="shared" si="51"/>
        <v/>
      </c>
      <c r="F507" s="61" t="str">
        <f t="shared" si="52"/>
        <v/>
      </c>
      <c r="G507" s="62" t="str">
        <f t="shared" si="53"/>
        <v/>
      </c>
      <c r="H507" s="83" t="str">
        <f t="shared" si="55"/>
        <v/>
      </c>
    </row>
    <row r="508" spans="2:8">
      <c r="B508" s="42" t="str">
        <f t="shared" si="54"/>
        <v xml:space="preserve"> </v>
      </c>
      <c r="C508" s="61" t="str">
        <f t="shared" si="50"/>
        <v/>
      </c>
      <c r="D508" s="61" t="str">
        <f t="shared" si="49"/>
        <v/>
      </c>
      <c r="E508" s="61" t="str">
        <f t="shared" si="51"/>
        <v/>
      </c>
      <c r="F508" s="61" t="str">
        <f t="shared" si="52"/>
        <v/>
      </c>
      <c r="G508" s="62" t="str">
        <f t="shared" si="53"/>
        <v/>
      </c>
      <c r="H508" s="83" t="str">
        <f t="shared" si="55"/>
        <v/>
      </c>
    </row>
    <row r="509" spans="2:8">
      <c r="B509" s="42" t="str">
        <f t="shared" si="54"/>
        <v xml:space="preserve"> </v>
      </c>
      <c r="C509" s="61" t="str">
        <f t="shared" si="50"/>
        <v/>
      </c>
      <c r="D509" s="61" t="str">
        <f t="shared" si="49"/>
        <v/>
      </c>
      <c r="E509" s="61" t="str">
        <f t="shared" si="51"/>
        <v/>
      </c>
      <c r="F509" s="61" t="str">
        <f t="shared" si="52"/>
        <v/>
      </c>
      <c r="G509" s="62" t="str">
        <f t="shared" si="53"/>
        <v/>
      </c>
      <c r="H509" s="83" t="str">
        <f t="shared" si="55"/>
        <v/>
      </c>
    </row>
    <row r="510" spans="2:8">
      <c r="B510" s="42" t="str">
        <f t="shared" si="54"/>
        <v xml:space="preserve"> </v>
      </c>
      <c r="C510" s="61" t="str">
        <f t="shared" si="50"/>
        <v/>
      </c>
      <c r="D510" s="61" t="str">
        <f>IF(B510&lt;=$D$7,IF(B510&lt;=$D$7-$F$1013,0,IF($G$1001=1,IF(B510&lt;=$G$9+$D$7-$F$1013,IF(OR($G$1008&gt;3,$D$10=0),IF(ISERR(IPMT($G$11/12,B510-$D$7+$F$1013,$D$7-$D$7+$F$1013,-$F$30)),"",IPMT($G$11/12,B510-$D$7+$F$1013,$D$7-$D$7+$F$1013,-$F$30)),F509*$G$11/12),IF(OR($G$1008&gt;3,$D$10=0),IF(ISERR(IPMT($G$12/12,B510-$D$7+$F$1013-$G$9,$D$7-$D$7+$F$1013-$G$9,-D1504)),"",IPMT($G$12/12,B510-$D$7+$F$1013-$G$9,$D$7-$D$7+$F$1013-$G$9,-D1504)),F509*$G$12/12)),IF(B510&lt;=$G$9+$D$7-$F$1013,F509*$G$11/12,F509*$G$12/12))),"")</f>
        <v/>
      </c>
      <c r="E510" s="61" t="str">
        <f t="shared" si="51"/>
        <v/>
      </c>
      <c r="F510" s="61" t="str">
        <f t="shared" si="52"/>
        <v/>
      </c>
      <c r="G510" s="62" t="str">
        <f t="shared" si="53"/>
        <v/>
      </c>
      <c r="H510" s="83" t="str">
        <f t="shared" si="55"/>
        <v/>
      </c>
    </row>
    <row r="992" spans="1:12">
      <c r="A992" s="72"/>
      <c r="B992" s="72"/>
      <c r="C992" s="72"/>
      <c r="D992" s="72"/>
      <c r="E992" s="72"/>
      <c r="F992" s="72"/>
      <c r="G992" s="72"/>
      <c r="I992" s="3"/>
      <c r="J992" s="3"/>
      <c r="K992" s="3"/>
      <c r="L992" s="3"/>
    </row>
    <row r="993" spans="1:25">
      <c r="A993" s="72"/>
      <c r="B993" s="72"/>
      <c r="C993" s="72"/>
      <c r="D993" s="72"/>
      <c r="E993" s="72"/>
      <c r="F993" s="72"/>
      <c r="G993" s="72"/>
      <c r="I993" s="3"/>
      <c r="J993" s="3"/>
      <c r="K993" s="3"/>
      <c r="L993" s="3"/>
    </row>
    <row r="994" spans="1:25">
      <c r="A994" s="72"/>
      <c r="B994" s="72"/>
      <c r="C994" s="72"/>
      <c r="D994" s="72"/>
      <c r="E994" s="72"/>
      <c r="F994" s="72"/>
      <c r="G994" s="72"/>
      <c r="I994" s="3"/>
      <c r="J994" s="3"/>
      <c r="K994" s="3"/>
      <c r="L994" s="3"/>
    </row>
    <row r="995" spans="1:25">
      <c r="A995" s="72"/>
      <c r="B995" s="72"/>
      <c r="C995" s="72"/>
      <c r="D995" s="72"/>
      <c r="E995" s="72"/>
      <c r="F995" s="72"/>
      <c r="G995" s="72"/>
      <c r="I995" s="3"/>
      <c r="J995" s="3"/>
      <c r="K995" s="3"/>
      <c r="L995" s="3"/>
    </row>
    <row r="996" spans="1:25">
      <c r="A996" s="72"/>
      <c r="B996" s="72"/>
      <c r="C996" s="72"/>
      <c r="D996" s="72"/>
      <c r="E996" s="72"/>
      <c r="F996" s="72"/>
      <c r="G996" s="72"/>
      <c r="I996" s="3"/>
      <c r="J996" s="3"/>
      <c r="K996" s="3"/>
      <c r="L996" s="3"/>
    </row>
    <row r="997" spans="1:25">
      <c r="A997" s="72"/>
      <c r="B997" s="72"/>
      <c r="C997" s="72"/>
      <c r="D997" s="72"/>
      <c r="E997" s="72"/>
      <c r="F997" s="72"/>
      <c r="G997" s="72"/>
      <c r="I997" s="3"/>
      <c r="J997" s="3"/>
      <c r="K997" s="3"/>
      <c r="L997" s="3"/>
    </row>
    <row r="998" spans="1:25">
      <c r="A998" s="72"/>
      <c r="B998" s="72"/>
      <c r="C998" s="72"/>
      <c r="D998" s="72"/>
      <c r="E998" s="72"/>
      <c r="F998" s="72"/>
      <c r="G998" s="72"/>
      <c r="I998" s="3"/>
      <c r="J998" s="3"/>
      <c r="K998" s="3"/>
      <c r="L998" s="3"/>
    </row>
    <row r="999" spans="1:25">
      <c r="A999" s="72"/>
      <c r="B999" s="72"/>
      <c r="C999" s="72"/>
      <c r="D999" s="72"/>
      <c r="E999" s="72"/>
      <c r="F999" s="72"/>
      <c r="G999" s="72"/>
      <c r="I999" s="3"/>
      <c r="J999" s="3"/>
      <c r="K999" s="3"/>
      <c r="L999" s="3"/>
    </row>
    <row r="1000" spans="1:25" s="72" customFormat="1">
      <c r="H1000" s="74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2"/>
      <c r="X1000" s="2"/>
      <c r="Y1000" s="2"/>
    </row>
    <row r="1001" spans="1:25" s="72" customFormat="1">
      <c r="C1001" s="4"/>
      <c r="D1001" s="3"/>
      <c r="E1001" s="3" t="s">
        <v>38</v>
      </c>
      <c r="F1001" s="3">
        <v>1</v>
      </c>
      <c r="G1001" s="84">
        <f>IF(G6="Plati lunare egale",1,2)</f>
        <v>1</v>
      </c>
      <c r="H1001" s="74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2"/>
      <c r="X1001" s="2"/>
      <c r="Y1001" s="2"/>
    </row>
    <row r="1002" spans="1:25" s="72" customFormat="1">
      <c r="C1002" s="3"/>
      <c r="D1002" s="3"/>
      <c r="E1002" s="3" t="s">
        <v>39</v>
      </c>
      <c r="F1002" s="3">
        <v>2</v>
      </c>
      <c r="G1002" s="84"/>
      <c r="H1002" s="74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2"/>
      <c r="X1002" s="2"/>
      <c r="Y1002" s="2"/>
    </row>
    <row r="1003" spans="1:25" s="72" customFormat="1">
      <c r="C1003" s="5"/>
      <c r="D1003" s="3"/>
      <c r="E1003" s="3" t="s">
        <v>40</v>
      </c>
      <c r="F1003" s="3">
        <v>3</v>
      </c>
      <c r="G1003" s="84"/>
      <c r="H1003" s="74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2"/>
      <c r="X1003" s="2"/>
      <c r="Y1003" s="2"/>
    </row>
    <row r="1004" spans="1:25" s="72" customFormat="1">
      <c r="C1004" s="85"/>
      <c r="D1004" s="3"/>
      <c r="E1004" s="3" t="s">
        <v>7</v>
      </c>
      <c r="F1004" s="3">
        <v>4</v>
      </c>
      <c r="G1004" s="84"/>
      <c r="H1004" s="74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2"/>
      <c r="X1004" s="2"/>
      <c r="Y1004" s="2"/>
    </row>
    <row r="1005" spans="1:25" s="72" customFormat="1">
      <c r="C1005" s="5"/>
      <c r="D1005" s="3"/>
      <c r="E1005" s="3"/>
      <c r="F1005" s="3"/>
      <c r="G1005" s="84"/>
      <c r="H1005" s="74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2"/>
      <c r="X1005" s="2"/>
      <c r="Y1005" s="2"/>
    </row>
    <row r="1006" spans="1:25" s="72" customFormat="1">
      <c r="C1006" s="7"/>
      <c r="D1006" s="3"/>
      <c r="E1006" s="3"/>
      <c r="F1006" s="3"/>
      <c r="G1006" s="84"/>
      <c r="H1006" s="74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2"/>
      <c r="X1006" s="2"/>
      <c r="Y1006" s="2"/>
    </row>
    <row r="1007" spans="1:25" s="72" customFormat="1">
      <c r="C1007" s="7"/>
      <c r="D1007" s="3"/>
      <c r="E1007" s="3"/>
      <c r="F1007" s="3"/>
      <c r="G1007" s="84"/>
      <c r="H1007" s="74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2"/>
      <c r="X1007" s="2"/>
      <c r="Y1007" s="2"/>
    </row>
    <row r="1008" spans="1:25" s="72" customFormat="1">
      <c r="C1008" s="3"/>
      <c r="D1008" s="3"/>
      <c r="E1008" s="3"/>
      <c r="F1008" s="3"/>
      <c r="G1008" s="84">
        <f>VLOOKUP(D11,E1001:F1008,2,FALSE)</f>
        <v>1</v>
      </c>
      <c r="H1008" s="74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2"/>
      <c r="X1008" s="2"/>
      <c r="Y1008" s="2"/>
    </row>
    <row r="1009" spans="3:25" s="72" customFormat="1">
      <c r="C1009" s="3"/>
      <c r="D1009" s="3"/>
      <c r="E1009" s="3"/>
      <c r="F1009" s="3"/>
      <c r="G1009" s="84"/>
      <c r="H1009" s="74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2"/>
      <c r="X1009" s="2"/>
      <c r="Y1009" s="2"/>
    </row>
    <row r="1010" spans="3:25" s="72" customFormat="1">
      <c r="C1010" s="3"/>
      <c r="D1010" s="3"/>
      <c r="E1010" s="3"/>
      <c r="F1010" s="3"/>
      <c r="G1010" s="84"/>
      <c r="H1010" s="74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2"/>
      <c r="X1010" s="2"/>
      <c r="Y1010" s="2"/>
    </row>
    <row r="1011" spans="3:25" s="72" customFormat="1">
      <c r="C1011" s="3"/>
      <c r="D1011" s="3"/>
      <c r="E1011" s="3" t="s">
        <v>18</v>
      </c>
      <c r="F1011" s="3"/>
      <c r="G1011" s="84"/>
      <c r="H1011" s="74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2"/>
      <c r="X1011" s="2"/>
      <c r="Y1011" s="2"/>
    </row>
    <row r="1012" spans="3:25" s="72" customFormat="1">
      <c r="C1012" s="3"/>
      <c r="D1012" s="3"/>
      <c r="E1012" s="3" t="s">
        <v>2</v>
      </c>
      <c r="F1012" s="3">
        <f>IF($G$1008&lt;4,$D$7-$D$10,$D$7)</f>
        <v>300</v>
      </c>
      <c r="G1012" s="84"/>
      <c r="H1012" s="74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2"/>
      <c r="X1012" s="2"/>
      <c r="Y1012" s="2"/>
    </row>
    <row r="1013" spans="3:25" s="72" customFormat="1">
      <c r="C1013" s="3"/>
      <c r="D1013" s="3"/>
      <c r="E1013" s="3" t="s">
        <v>21</v>
      </c>
      <c r="F1013" s="3">
        <f>IF(OR($G$1008=2,$G$1008=3),$D$7-$D$10,$D$7)</f>
        <v>300</v>
      </c>
      <c r="G1013" s="84"/>
      <c r="H1013" s="74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2"/>
      <c r="X1013" s="2"/>
      <c r="Y1013" s="2"/>
    </row>
    <row r="1014" spans="3:25" s="72" customFormat="1">
      <c r="C1014" s="3"/>
      <c r="D1014" s="3"/>
      <c r="E1014" s="3" t="s">
        <v>23</v>
      </c>
      <c r="F1014" s="3">
        <f>IF($G$1008=4,$D$7-$D$10,$D$7)</f>
        <v>300</v>
      </c>
      <c r="G1014" s="84"/>
      <c r="H1014" s="74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2"/>
      <c r="X1014" s="2"/>
      <c r="Y1014" s="2"/>
    </row>
    <row r="1015" spans="3:25" s="72" customFormat="1">
      <c r="C1015" s="3"/>
      <c r="D1015" s="3"/>
      <c r="E1015" s="3"/>
      <c r="F1015" s="3"/>
      <c r="G1015" s="3"/>
      <c r="H1015" s="74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2"/>
      <c r="X1015" s="2"/>
      <c r="Y1015" s="2"/>
    </row>
    <row r="1016" spans="3:25" s="72" customFormat="1">
      <c r="C1016" s="3"/>
      <c r="D1016" s="3"/>
      <c r="E1016" s="3" t="s">
        <v>26</v>
      </c>
      <c r="F1016" s="3">
        <v>2</v>
      </c>
      <c r="G1016" s="3"/>
      <c r="H1016" s="74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2"/>
      <c r="X1016" s="2"/>
      <c r="Y1016" s="2"/>
    </row>
    <row r="1017" spans="3:25" s="72" customFormat="1">
      <c r="C1017" s="3"/>
      <c r="D1017" s="3"/>
      <c r="E1017" s="3" t="s">
        <v>16</v>
      </c>
      <c r="F1017" s="3">
        <v>1</v>
      </c>
      <c r="G1017" s="3"/>
      <c r="H1017" s="74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2"/>
      <c r="X1017" s="2"/>
      <c r="Y1017" s="2"/>
    </row>
    <row r="1018" spans="3:25" s="72" customFormat="1">
      <c r="C1018" s="3"/>
      <c r="D1018" s="3"/>
      <c r="E1018" s="3"/>
      <c r="F1018" s="3"/>
      <c r="G1018" s="3"/>
      <c r="H1018" s="74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2"/>
      <c r="X1018" s="2"/>
      <c r="Y1018" s="2"/>
    </row>
    <row r="1019" spans="3:25" s="72" customFormat="1">
      <c r="C1019" s="3"/>
      <c r="D1019" s="3"/>
      <c r="E1019" s="3"/>
      <c r="F1019" s="3"/>
      <c r="G1019" s="3"/>
      <c r="H1019" s="74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2"/>
      <c r="X1019" s="2"/>
      <c r="Y1019" s="2"/>
    </row>
    <row r="1020" spans="3:25" s="72" customFormat="1">
      <c r="C1020" s="3"/>
      <c r="D1020" s="3" t="s">
        <v>30</v>
      </c>
      <c r="E1020" s="3"/>
      <c r="F1020" s="3"/>
      <c r="G1020" s="3"/>
      <c r="H1020" s="74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2"/>
      <c r="X1020" s="2"/>
      <c r="Y1020" s="2"/>
    </row>
    <row r="1021" spans="3:25" s="72" customFormat="1">
      <c r="C1021" s="3"/>
      <c r="D1021" s="86">
        <f>INDEX($F$30:$F$510,1+$D$7-$G$10)</f>
        <v>405214.83101693512</v>
      </c>
      <c r="E1021" s="3"/>
      <c r="F1021" s="3"/>
      <c r="G1021" s="3"/>
      <c r="H1021" s="74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2"/>
      <c r="X1021" s="2"/>
      <c r="Y1021" s="2"/>
    </row>
    <row r="1022" spans="3:25" s="72" customFormat="1">
      <c r="C1022" s="15"/>
      <c r="D1022" s="3"/>
      <c r="E1022" s="3"/>
      <c r="F1022" s="3"/>
      <c r="G1022" s="3"/>
      <c r="H1022" s="74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2"/>
      <c r="X1022" s="2"/>
      <c r="Y1022" s="2"/>
    </row>
    <row r="1023" spans="3:25" s="72" customFormat="1">
      <c r="C1023" s="87"/>
      <c r="D1023" s="3"/>
      <c r="E1023" s="3"/>
      <c r="F1023" s="3"/>
      <c r="G1023" s="3"/>
      <c r="H1023" s="74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2"/>
      <c r="X1023" s="2"/>
      <c r="Y1023" s="2"/>
    </row>
    <row r="1024" spans="3:25" s="72" customFormat="1">
      <c r="C1024" s="88"/>
      <c r="D1024" s="3"/>
      <c r="E1024" s="3"/>
      <c r="F1024" s="3"/>
      <c r="G1024" s="3"/>
      <c r="H1024" s="74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2"/>
      <c r="X1024" s="2"/>
      <c r="Y1024" s="2"/>
    </row>
    <row r="1025" spans="3:25" s="72" customFormat="1">
      <c r="C1025" s="3"/>
      <c r="D1025" s="86">
        <f>F30</f>
        <v>450000</v>
      </c>
      <c r="E1025" s="3">
        <f>IF(B37&lt;=$G$9,IF(ISERR(PPMT($G$11/12,B37-$D$7+$F$1012,$D$7-$D$7+$F$1012,-D1031)),"",PPMT($G$11/12,B37-$D$7+$F$1012,$D$7-$D$7+$F$1012,-D1031)),IF(ISERR(PPMT($G$12/12,B37-$D$7+$F$1012,$D$7-$D$7+$F$1012,-D1031)),"",PPMT($G$12/12,B37-$D$7+$F$1012,$D$7-$D$7+$F$1012,-D1031)))</f>
        <v>660.1631825903545</v>
      </c>
      <c r="F1025" s="3"/>
      <c r="G1025" s="3"/>
      <c r="H1025" s="74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2"/>
      <c r="X1025" s="2"/>
      <c r="Y1025" s="2"/>
    </row>
    <row r="1026" spans="3:25" s="72" customFormat="1">
      <c r="C1026" s="3">
        <f t="shared" ref="C1026:C1089" si="56">IF($D$10=0,IF(B31&lt;=$G$9,IF(ISERR(PPMT($G$11/12,B31-$D$7+$F$1012,$D$7-$D$7+$F$1012,-D1025)),"",PPMT($G$11/12,B31-$D$7+$F$1012,$D$7-$D$7+$F$1012,-D1025)),IF(ISERR(PPMT($G$12/12,B31-$D$7+$F$1012,$D$7-$D$7+$F$1012,-D1025)),"",PPMT($G$12/12,B31-$D$7+$F$1012-$G$9,$D$7-$D$7+$F$1012-$G$9,-D1025))),IF($D$10&lt;=$G$9,IF(B31&lt;=$G$9,IF(ISERR(PPMT($G$11/12,B31-$D$7+$F$1012,$D$7-$D$7+$F$1012,-D1025)),"",PPMT($G$11/12,B31-$D$7+$F$1012,$D$7-$D$7+$F$1012,-D1025)),IF(ISERR(PPMT($G$12/12,B31-$D$7+$F$1012+$D$10-$G$9,$D$7-$D$7+$F$1012+$D$10-$G$9,-D1025)),"",PPMT($G$12/12,B31-$D$7+$F$1012+$D$10-$G$9,$D$7-$D$7+$F$1012+$D$10-$G$9,-D1025))),IF(B31&lt;=$G$9,IF(ISERR(PPMT($G$11/12,B31-$D$7+$F$1012,$D$7-$D$7+$F$1012,-D1025)),"",PPMT($G$11/12,B31-$D$7+$F$1012,$D$7-$D$7+$F$1012,-D1025)),IF(ISERR(PPMT($G$12/12,B31-$D$7+$F$1012,$D$7-$D$7+$F$1012,-D1025)),"",PPMT($G$12/12,B31-$D$7+$F$1012,$D$7-$D$7+$F$1012,-D1025)))))</f>
        <v>640.41349729781064</v>
      </c>
      <c r="D1026" s="3">
        <f t="shared" ref="D1026:D1089" si="57">IF(B31&lt;$D$7-$G$10,$F$30,$D$1021)</f>
        <v>450000</v>
      </c>
      <c r="E1026" s="3"/>
      <c r="F1026" s="3"/>
      <c r="G1026" s="89"/>
      <c r="H1026" s="74"/>
      <c r="I1026" s="3">
        <f>IF(B31&lt;=$D$10,IF($G$1008&gt;3,IF($G$1001=1,IF(B31&lt;=$G$9,IF(ISERR(PPMT($G$11/12,B31,$F$1012,-$F$30)),"",PPMT($G$11/12,B31,$F$1012,-$F$30)),IF(ISERR(PPMT($G$12/12,B31,$F$1012,-$F$30)),"",PPMT($G$12/12,B31,$F$1012,-$F$30))),IF(B31&lt;=$D$7,$F$30/($F$1012),"")),0),IF($G$1001=1,IF(B31&lt;=$G$9,IF(ISERR(PPMT($G$11/12,B31-$D$7+$F$1012,$D$7-$D$7+$F$1012,-$F$30)),"",PPMT($G$11/12,B31-$D$7+$F$1012,$D$7-$D$7+$F$1012,-$F$30)),IF(ISERR(PPMT($G$12/12,B31-$D$7+$F$1012,$D$7-$D$7+$F$1012,-$F$30)),"",PPMT($G$12/12,B31-$D$7+$F$1012,$D$7-$D$7+$F$1012,-$F$30))),IF(B31&lt;=$D$7,$F$30/($F$1012),"")))</f>
        <v>640.41349729781064</v>
      </c>
      <c r="J1026" s="3">
        <f t="shared" ref="J1026:J1036" si="58">IF(B31&lt;=$D$10,IF($G$1008&gt;3,IF($G$1001=1,IF(B31&lt;=$G$9,IF(ISERR(PPMT($G$11/12,B31,$F$1012,-$F$30)),"",PPMT($G$11/12,B31,$F$1012,-$F$30)),IF(ISERR(PPMT($G$12/12,B31,$F$1012,-$F$30)),"",PPMT($G$12/12,B31,$F$1012,-$F$30))),IF(B31&lt;=$D$7,$F$30/($F$1012),"")),0),IF($G$1001=1,IF(B31&lt;=$G$9,IF(ISERR(PPMT($G$11/12,B31-$D$7+$F$1012,$D$7-$D$7+$F$1012,-$F$30)),"",PPMT($G$11/12,B31-$D$7+$F$1012,$D$7-$D$7+$F$1012,-$F$30)),IF(ISERR(PPMT($G$12/12,B31-$D$7+$F$1012,$D$7-$D$7+$F$1012,-$F$30)),"",PPMT($G$12/12,B31-$D$7+$F$1012,$D$7-$D$7+$F$1012,-$F$30))),IF(B31&lt;=$D$7,$F$30/($F$1012),"")))</f>
        <v>640.41349729781064</v>
      </c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2"/>
      <c r="X1026" s="2"/>
      <c r="Y1026" s="2"/>
    </row>
    <row r="1027" spans="3:25" s="72" customFormat="1">
      <c r="C1027" s="3">
        <f t="shared" si="56"/>
        <v>643.66359579659706</v>
      </c>
      <c r="D1027" s="3">
        <f t="shared" si="57"/>
        <v>450000</v>
      </c>
      <c r="E1027" s="3"/>
      <c r="F1027" s="3"/>
      <c r="G1027" s="3"/>
      <c r="H1027" s="74"/>
      <c r="I1027" s="3"/>
      <c r="J1027" s="3">
        <f t="shared" si="58"/>
        <v>643.66359579659706</v>
      </c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2"/>
      <c r="X1027" s="2"/>
      <c r="Y1027" s="2"/>
    </row>
    <row r="1028" spans="3:25" s="72" customFormat="1">
      <c r="C1028" s="3">
        <f t="shared" si="56"/>
        <v>646.93018854526474</v>
      </c>
      <c r="D1028" s="3">
        <f t="shared" si="57"/>
        <v>450000</v>
      </c>
      <c r="E1028" s="3"/>
      <c r="F1028" s="3"/>
      <c r="G1028" s="3"/>
      <c r="H1028" s="74"/>
      <c r="I1028" s="3"/>
      <c r="J1028" s="3">
        <f t="shared" si="58"/>
        <v>646.93018854526474</v>
      </c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2"/>
      <c r="X1028" s="2"/>
      <c r="Y1028" s="2"/>
    </row>
    <row r="1029" spans="3:25" s="72" customFormat="1">
      <c r="C1029" s="3">
        <f t="shared" si="56"/>
        <v>650.21335925213202</v>
      </c>
      <c r="D1029" s="3">
        <f t="shared" si="57"/>
        <v>450000</v>
      </c>
      <c r="E1029" s="3"/>
      <c r="F1029" s="3"/>
      <c r="G1029" s="90">
        <f ca="1">(IRR(OFFSET(G1033:G1513,0,0),1%)+1)^12-1</f>
        <v>7.3984121161881022E-2</v>
      </c>
      <c r="H1029" s="74"/>
      <c r="I1029" s="3"/>
      <c r="J1029" s="3">
        <f t="shared" si="58"/>
        <v>650.21335925213202</v>
      </c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2"/>
      <c r="X1029" s="2"/>
      <c r="Y1029" s="2"/>
    </row>
    <row r="1030" spans="3:25" s="72" customFormat="1">
      <c r="C1030" s="3">
        <f t="shared" si="56"/>
        <v>653.51319205033644</v>
      </c>
      <c r="D1030" s="3">
        <f t="shared" si="57"/>
        <v>450000</v>
      </c>
      <c r="E1030" s="3"/>
      <c r="F1030" s="3"/>
      <c r="G1030" s="3"/>
      <c r="H1030" s="74"/>
      <c r="I1030" s="3"/>
      <c r="J1030" s="3">
        <f t="shared" si="58"/>
        <v>653.51319205033644</v>
      </c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2"/>
      <c r="X1030" s="2"/>
      <c r="Y1030" s="2"/>
    </row>
    <row r="1031" spans="3:25" s="72" customFormat="1">
      <c r="C1031" s="3">
        <f t="shared" si="56"/>
        <v>656.82977149999192</v>
      </c>
      <c r="D1031" s="3">
        <f t="shared" si="57"/>
        <v>450000</v>
      </c>
      <c r="E1031" s="3"/>
      <c r="F1031" s="3"/>
      <c r="G1031" s="3"/>
      <c r="H1031" s="74"/>
      <c r="I1031" s="3"/>
      <c r="J1031" s="3">
        <f t="shared" si="58"/>
        <v>656.82977149999192</v>
      </c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2"/>
      <c r="X1031" s="2"/>
      <c r="Y1031" s="2"/>
    </row>
    <row r="1032" spans="3:25" s="72" customFormat="1">
      <c r="C1032" s="3">
        <f t="shared" si="56"/>
        <v>660.1631825903545</v>
      </c>
      <c r="D1032" s="3">
        <f t="shared" si="57"/>
        <v>450000</v>
      </c>
      <c r="E1032" s="3"/>
      <c r="F1032" s="3"/>
      <c r="G1032" s="3"/>
      <c r="H1032" s="74"/>
      <c r="I1032" s="3"/>
      <c r="J1032" s="3">
        <f t="shared" si="58"/>
        <v>660.1631825903545</v>
      </c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2"/>
      <c r="X1032" s="2"/>
      <c r="Y1032" s="2"/>
    </row>
    <row r="1033" spans="3:25" s="72" customFormat="1">
      <c r="C1033" s="3">
        <f t="shared" si="56"/>
        <v>663.51351074200045</v>
      </c>
      <c r="D1033" s="3">
        <f t="shared" si="57"/>
        <v>450000</v>
      </c>
      <c r="E1033" s="91">
        <f t="shared" ref="E1033:E1096" si="59">IF(E31="","",(E31+IF(G31="",0,G31))/POWER($D$26+1,B31/12))</f>
        <v>2924.1634972978109</v>
      </c>
      <c r="F1033" s="3"/>
      <c r="G1033" s="91">
        <f>-F30+G30</f>
        <v>-449350</v>
      </c>
      <c r="H1033" s="92"/>
      <c r="I1033" s="3"/>
      <c r="J1033" s="3">
        <f t="shared" si="58"/>
        <v>663.51351074200045</v>
      </c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2"/>
      <c r="X1033" s="2"/>
      <c r="Y1033" s="2"/>
    </row>
    <row r="1034" spans="3:25" s="72" customFormat="1">
      <c r="C1034" s="3">
        <f t="shared" si="56"/>
        <v>666.88084180901615</v>
      </c>
      <c r="D1034" s="3">
        <f t="shared" si="57"/>
        <v>450000</v>
      </c>
      <c r="E1034" s="91">
        <f t="shared" si="59"/>
        <v>2924.1634972978109</v>
      </c>
      <c r="F1034" s="3"/>
      <c r="G1034" s="93">
        <f t="shared" ref="G1034:G1097" si="60">IF(E31="","",(E31+IF(G31="",0,G31)))</f>
        <v>2924.1634972978109</v>
      </c>
      <c r="H1034" s="92"/>
      <c r="I1034" s="3"/>
      <c r="J1034" s="3">
        <f t="shared" si="58"/>
        <v>666.88084180901615</v>
      </c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2"/>
      <c r="X1034" s="2"/>
      <c r="Y1034" s="2"/>
    </row>
    <row r="1035" spans="3:25" s="72" customFormat="1">
      <c r="C1035" s="3">
        <f t="shared" si="56"/>
        <v>670.26526208119697</v>
      </c>
      <c r="D1035" s="3">
        <f t="shared" si="57"/>
        <v>450000</v>
      </c>
      <c r="E1035" s="91">
        <f t="shared" si="59"/>
        <v>2924.1634972978109</v>
      </c>
      <c r="F1035" s="3"/>
      <c r="G1035" s="93">
        <f t="shared" si="60"/>
        <v>2924.1634972978109</v>
      </c>
      <c r="H1035" s="92"/>
      <c r="I1035" s="3"/>
      <c r="J1035" s="3">
        <f t="shared" si="58"/>
        <v>670.26526208119697</v>
      </c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2"/>
      <c r="X1035" s="2"/>
      <c r="Y1035" s="2"/>
    </row>
    <row r="1036" spans="3:25" s="72" customFormat="1">
      <c r="C1036" s="3">
        <f t="shared" si="56"/>
        <v>673.66685828625907</v>
      </c>
      <c r="D1036" s="3">
        <f t="shared" si="57"/>
        <v>450000</v>
      </c>
      <c r="E1036" s="91">
        <f t="shared" si="59"/>
        <v>2924.1634972978109</v>
      </c>
      <c r="F1036" s="3"/>
      <c r="G1036" s="93">
        <f t="shared" si="60"/>
        <v>2924.1634972978109</v>
      </c>
      <c r="H1036" s="92"/>
      <c r="I1036" s="3"/>
      <c r="J1036" s="3">
        <f t="shared" si="58"/>
        <v>673.66685828625907</v>
      </c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2"/>
      <c r="X1036" s="2"/>
      <c r="Y1036" s="2"/>
    </row>
    <row r="1037" spans="3:25" s="72" customFormat="1">
      <c r="C1037" s="3">
        <f t="shared" si="56"/>
        <v>677.08571759206177</v>
      </c>
      <c r="D1037" s="3">
        <f t="shared" si="57"/>
        <v>450000</v>
      </c>
      <c r="E1037" s="91">
        <f t="shared" si="59"/>
        <v>2924.1634972978104</v>
      </c>
      <c r="F1037" s="3"/>
      <c r="G1037" s="93">
        <f t="shared" si="60"/>
        <v>2924.1634972978109</v>
      </c>
      <c r="H1037" s="92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2"/>
      <c r="X1037" s="2"/>
      <c r="Y1037" s="2"/>
    </row>
    <row r="1038" spans="3:25" s="72" customFormat="1">
      <c r="C1038" s="3">
        <f t="shared" si="56"/>
        <v>680.52192760884157</v>
      </c>
      <c r="D1038" s="3">
        <f t="shared" si="57"/>
        <v>450000</v>
      </c>
      <c r="E1038" s="91">
        <f t="shared" si="59"/>
        <v>2924.1634972978109</v>
      </c>
      <c r="F1038" s="3"/>
      <c r="G1038" s="93">
        <f t="shared" si="60"/>
        <v>2924.1634972978104</v>
      </c>
      <c r="H1038" s="92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2"/>
      <c r="X1038" s="2"/>
      <c r="Y1038" s="2"/>
    </row>
    <row r="1039" spans="3:25" s="72" customFormat="1">
      <c r="C1039" s="3">
        <f t="shared" si="56"/>
        <v>683.97557639145623</v>
      </c>
      <c r="D1039" s="3">
        <f t="shared" si="57"/>
        <v>450000</v>
      </c>
      <c r="E1039" s="91">
        <f t="shared" si="59"/>
        <v>2924.1634972978113</v>
      </c>
      <c r="F1039" s="3"/>
      <c r="G1039" s="93">
        <f t="shared" si="60"/>
        <v>2924.1634972978109</v>
      </c>
      <c r="H1039" s="92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2"/>
      <c r="X1039" s="2"/>
      <c r="Y1039" s="2"/>
    </row>
    <row r="1040" spans="3:25" s="72" customFormat="1">
      <c r="C1040" s="3">
        <f t="shared" si="56"/>
        <v>687.44675244164296</v>
      </c>
      <c r="D1040" s="3">
        <f t="shared" si="57"/>
        <v>450000</v>
      </c>
      <c r="E1040" s="91">
        <f t="shared" si="59"/>
        <v>2924.1634972978113</v>
      </c>
      <c r="F1040" s="3"/>
      <c r="G1040" s="93">
        <f t="shared" si="60"/>
        <v>2924.1634972978113</v>
      </c>
      <c r="H1040" s="92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2"/>
      <c r="X1040" s="2"/>
      <c r="Y1040" s="2"/>
    </row>
    <row r="1041" spans="3:25" s="72" customFormat="1">
      <c r="C1041" s="3">
        <f t="shared" si="56"/>
        <v>690.93554471028438</v>
      </c>
      <c r="D1041" s="3">
        <f t="shared" si="57"/>
        <v>450000</v>
      </c>
      <c r="E1041" s="91">
        <f t="shared" si="59"/>
        <v>2924.1634972978109</v>
      </c>
      <c r="F1041" s="3"/>
      <c r="G1041" s="93">
        <f t="shared" si="60"/>
        <v>2924.1634972978113</v>
      </c>
      <c r="H1041" s="92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2"/>
      <c r="X1041" s="2"/>
      <c r="Y1041" s="2"/>
    </row>
    <row r="1042" spans="3:25" s="72" customFormat="1">
      <c r="C1042" s="3">
        <f t="shared" si="56"/>
        <v>694.44204259968899</v>
      </c>
      <c r="D1042" s="3">
        <f t="shared" si="57"/>
        <v>450000</v>
      </c>
      <c r="E1042" s="91">
        <f t="shared" si="59"/>
        <v>2924.1634972978109</v>
      </c>
      <c r="F1042" s="3"/>
      <c r="G1042" s="93">
        <f t="shared" si="60"/>
        <v>2924.1634972978109</v>
      </c>
      <c r="H1042" s="92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2"/>
      <c r="X1042" s="2"/>
      <c r="Y1042" s="2"/>
    </row>
    <row r="1043" spans="3:25" s="72" customFormat="1">
      <c r="C1043" s="3">
        <f t="shared" si="56"/>
        <v>697.96633596588242</v>
      </c>
      <c r="D1043" s="3">
        <f t="shared" si="57"/>
        <v>450000</v>
      </c>
      <c r="E1043" s="91">
        <f t="shared" si="59"/>
        <v>2924.1634972978109</v>
      </c>
      <c r="F1043" s="3"/>
      <c r="G1043" s="93">
        <f t="shared" si="60"/>
        <v>2924.1634972978109</v>
      </c>
      <c r="H1043" s="92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2"/>
      <c r="X1043" s="2"/>
      <c r="Y1043" s="2"/>
    </row>
    <row r="1044" spans="3:25" s="72" customFormat="1">
      <c r="C1044" s="3">
        <f t="shared" si="56"/>
        <v>701.50851512090924</v>
      </c>
      <c r="D1044" s="3">
        <f t="shared" si="57"/>
        <v>450000</v>
      </c>
      <c r="E1044" s="91">
        <f t="shared" si="59"/>
        <v>2924.1634972978109</v>
      </c>
      <c r="F1044" s="3"/>
      <c r="G1044" s="93">
        <f t="shared" si="60"/>
        <v>2924.1634972978109</v>
      </c>
      <c r="H1044" s="92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2"/>
      <c r="X1044" s="2"/>
      <c r="Y1044" s="2"/>
    </row>
    <row r="1045" spans="3:25" s="72" customFormat="1">
      <c r="C1045" s="3">
        <f t="shared" si="56"/>
        <v>705.06867083514783</v>
      </c>
      <c r="D1045" s="3">
        <f t="shared" si="57"/>
        <v>450000</v>
      </c>
      <c r="E1045" s="91">
        <f t="shared" si="59"/>
        <v>2924.1634972978109</v>
      </c>
      <c r="F1045" s="3"/>
      <c r="G1045" s="93">
        <f t="shared" si="60"/>
        <v>2924.1634972978109</v>
      </c>
      <c r="H1045" s="92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2"/>
      <c r="X1045" s="2"/>
      <c r="Y1045" s="2"/>
    </row>
    <row r="1046" spans="3:25" s="72" customFormat="1">
      <c r="C1046" s="3">
        <f t="shared" si="56"/>
        <v>708.64689433963633</v>
      </c>
      <c r="D1046" s="3">
        <f t="shared" si="57"/>
        <v>450000</v>
      </c>
      <c r="E1046" s="91">
        <f t="shared" si="59"/>
        <v>2924.1634972978113</v>
      </c>
      <c r="F1046" s="3"/>
      <c r="G1046" s="93">
        <f t="shared" si="60"/>
        <v>2924.1634972978109</v>
      </c>
      <c r="H1046" s="92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2"/>
      <c r="X1046" s="2"/>
      <c r="Y1046" s="2"/>
    </row>
    <row r="1047" spans="3:25" s="72" customFormat="1">
      <c r="C1047" s="3">
        <f t="shared" si="56"/>
        <v>712.24327732840982</v>
      </c>
      <c r="D1047" s="3">
        <f t="shared" si="57"/>
        <v>450000</v>
      </c>
      <c r="E1047" s="91">
        <f t="shared" si="59"/>
        <v>2924.1634972978109</v>
      </c>
      <c r="F1047" s="3"/>
      <c r="G1047" s="93">
        <f t="shared" si="60"/>
        <v>2924.1634972978113</v>
      </c>
      <c r="H1047" s="92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2"/>
      <c r="X1047" s="2"/>
      <c r="Y1047" s="2"/>
    </row>
    <row r="1048" spans="3:25" s="72" customFormat="1">
      <c r="C1048" s="3">
        <f t="shared" si="56"/>
        <v>715.85791196085154</v>
      </c>
      <c r="D1048" s="3">
        <f t="shared" si="57"/>
        <v>450000</v>
      </c>
      <c r="E1048" s="91">
        <f t="shared" si="59"/>
        <v>2924.1634972978109</v>
      </c>
      <c r="F1048" s="3"/>
      <c r="G1048" s="93">
        <f t="shared" si="60"/>
        <v>2924.1634972978109</v>
      </c>
      <c r="H1048" s="92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2"/>
      <c r="X1048" s="2"/>
      <c r="Y1048" s="2"/>
    </row>
    <row r="1049" spans="3:25" s="72" customFormat="1">
      <c r="C1049" s="3">
        <f t="shared" si="56"/>
        <v>719.49089086405309</v>
      </c>
      <c r="D1049" s="3">
        <f t="shared" si="57"/>
        <v>450000</v>
      </c>
      <c r="E1049" s="91">
        <f t="shared" si="59"/>
        <v>2924.1634972978113</v>
      </c>
      <c r="F1049" s="3"/>
      <c r="G1049" s="93">
        <f t="shared" si="60"/>
        <v>2924.1634972978109</v>
      </c>
      <c r="H1049" s="92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2"/>
      <c r="X1049" s="2"/>
      <c r="Y1049" s="2"/>
    </row>
    <row r="1050" spans="3:25" s="72" customFormat="1">
      <c r="C1050" s="3">
        <f t="shared" si="56"/>
        <v>723.14230713518816</v>
      </c>
      <c r="D1050" s="3">
        <f t="shared" si="57"/>
        <v>450000</v>
      </c>
      <c r="E1050" s="91">
        <f t="shared" si="59"/>
        <v>2924.1634972978109</v>
      </c>
      <c r="F1050" s="3"/>
      <c r="G1050" s="93">
        <f t="shared" si="60"/>
        <v>2924.1634972978113</v>
      </c>
      <c r="H1050" s="92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2"/>
      <c r="X1050" s="2"/>
      <c r="Y1050" s="2"/>
    </row>
    <row r="1051" spans="3:25" s="72" customFormat="1">
      <c r="C1051" s="3">
        <f t="shared" si="56"/>
        <v>726.81225434389921</v>
      </c>
      <c r="D1051" s="3">
        <f t="shared" si="57"/>
        <v>450000</v>
      </c>
      <c r="E1051" s="91">
        <f t="shared" si="59"/>
        <v>2924.1634972978109</v>
      </c>
      <c r="F1051" s="3"/>
      <c r="G1051" s="93">
        <f t="shared" si="60"/>
        <v>2924.1634972978109</v>
      </c>
      <c r="H1051" s="92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2"/>
      <c r="X1051" s="2"/>
      <c r="Y1051" s="2"/>
    </row>
    <row r="1052" spans="3:25" s="72" customFormat="1">
      <c r="C1052" s="3">
        <f t="shared" si="56"/>
        <v>730.5008265346944</v>
      </c>
      <c r="D1052" s="3">
        <f t="shared" si="57"/>
        <v>450000</v>
      </c>
      <c r="E1052" s="91">
        <f t="shared" si="59"/>
        <v>2924.1634972978109</v>
      </c>
      <c r="F1052" s="3"/>
      <c r="G1052" s="93">
        <f t="shared" si="60"/>
        <v>2924.1634972978109</v>
      </c>
      <c r="H1052" s="92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2"/>
      <c r="X1052" s="2"/>
      <c r="Y1052" s="2"/>
    </row>
    <row r="1053" spans="3:25" s="72" customFormat="1">
      <c r="C1053" s="3">
        <f t="shared" si="56"/>
        <v>734.20811822935798</v>
      </c>
      <c r="D1053" s="3">
        <f t="shared" si="57"/>
        <v>450000</v>
      </c>
      <c r="E1053" s="91">
        <f t="shared" si="59"/>
        <v>2924.1634972978109</v>
      </c>
      <c r="F1053" s="3"/>
      <c r="G1053" s="93">
        <f t="shared" si="60"/>
        <v>2924.1634972978109</v>
      </c>
      <c r="H1053" s="92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2"/>
      <c r="X1053" s="2"/>
      <c r="Y1053" s="2"/>
    </row>
    <row r="1054" spans="3:25" s="72" customFormat="1">
      <c r="C1054" s="3">
        <f t="shared" si="56"/>
        <v>737.93422442937197</v>
      </c>
      <c r="D1054" s="3">
        <f t="shared" si="57"/>
        <v>450000</v>
      </c>
      <c r="E1054" s="91">
        <f t="shared" si="59"/>
        <v>2924.1634972978113</v>
      </c>
      <c r="F1054" s="3"/>
      <c r="G1054" s="93">
        <f t="shared" si="60"/>
        <v>2924.1634972978109</v>
      </c>
      <c r="H1054" s="92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2"/>
      <c r="X1054" s="2"/>
      <c r="Y1054" s="2"/>
    </row>
    <row r="1055" spans="3:25" s="72" customFormat="1">
      <c r="C1055" s="3">
        <f t="shared" si="56"/>
        <v>741.67924061835106</v>
      </c>
      <c r="D1055" s="3">
        <f t="shared" si="57"/>
        <v>450000</v>
      </c>
      <c r="E1055" s="91">
        <f t="shared" si="59"/>
        <v>2924.1634972978109</v>
      </c>
      <c r="F1055" s="3"/>
      <c r="G1055" s="93">
        <f t="shared" si="60"/>
        <v>2924.1634972978113</v>
      </c>
      <c r="H1055" s="92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2"/>
      <c r="X1055" s="2"/>
      <c r="Y1055" s="2"/>
    </row>
    <row r="1056" spans="3:25" s="72" customFormat="1">
      <c r="C1056" s="3">
        <f t="shared" si="56"/>
        <v>745.44326276448908</v>
      </c>
      <c r="D1056" s="3">
        <f t="shared" si="57"/>
        <v>450000</v>
      </c>
      <c r="E1056" s="91">
        <f t="shared" si="59"/>
        <v>2924.1634972978113</v>
      </c>
      <c r="F1056" s="3"/>
      <c r="G1056" s="93">
        <f t="shared" si="60"/>
        <v>2924.1634972978109</v>
      </c>
      <c r="H1056" s="92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2"/>
      <c r="X1056" s="2"/>
      <c r="Y1056" s="2"/>
    </row>
    <row r="1057" spans="3:25" s="72" customFormat="1">
      <c r="C1057" s="3">
        <f t="shared" si="56"/>
        <v>749.22638732301891</v>
      </c>
      <c r="D1057" s="3">
        <f t="shared" si="57"/>
        <v>450000</v>
      </c>
      <c r="E1057" s="91">
        <f t="shared" si="59"/>
        <v>2924.1634972978113</v>
      </c>
      <c r="F1057" s="17"/>
      <c r="G1057" s="93">
        <f t="shared" si="60"/>
        <v>2924.1634972978113</v>
      </c>
      <c r="H1057" s="94"/>
      <c r="I1057" s="17"/>
      <c r="J1057" s="17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2"/>
      <c r="X1057" s="2"/>
      <c r="Y1057" s="2"/>
    </row>
    <row r="1058" spans="3:25" s="72" customFormat="1">
      <c r="C1058" s="3">
        <f t="shared" si="56"/>
        <v>753.02871123868317</v>
      </c>
      <c r="D1058" s="3">
        <f t="shared" si="57"/>
        <v>450000</v>
      </c>
      <c r="E1058" s="91">
        <f t="shared" si="59"/>
        <v>2924.1634972978109</v>
      </c>
      <c r="F1058" s="3"/>
      <c r="G1058" s="93">
        <f t="shared" si="60"/>
        <v>2924.1634972978113</v>
      </c>
      <c r="H1058" s="92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2"/>
      <c r="X1058" s="2"/>
      <c r="Y1058" s="2"/>
    </row>
    <row r="1059" spans="3:25" s="72" customFormat="1">
      <c r="C1059" s="3">
        <f t="shared" si="56"/>
        <v>756.85033194821938</v>
      </c>
      <c r="D1059" s="3">
        <f t="shared" si="57"/>
        <v>450000</v>
      </c>
      <c r="E1059" s="91">
        <f t="shared" si="59"/>
        <v>2924.1634972978109</v>
      </c>
      <c r="F1059" s="3"/>
      <c r="G1059" s="93">
        <f t="shared" si="60"/>
        <v>2924.1634972978109</v>
      </c>
      <c r="H1059" s="92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2"/>
      <c r="X1059" s="2"/>
      <c r="Y1059" s="2"/>
    </row>
    <row r="1060" spans="3:25" s="72" customFormat="1">
      <c r="C1060" s="3">
        <f t="shared" si="56"/>
        <v>760.69134738285663</v>
      </c>
      <c r="D1060" s="3">
        <f t="shared" si="57"/>
        <v>450000</v>
      </c>
      <c r="E1060" s="91">
        <f t="shared" si="59"/>
        <v>2924.1634972978109</v>
      </c>
      <c r="F1060" s="3"/>
      <c r="G1060" s="93">
        <f t="shared" si="60"/>
        <v>2924.1634972978109</v>
      </c>
      <c r="H1060" s="92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2"/>
      <c r="X1060" s="2"/>
      <c r="Y1060" s="2"/>
    </row>
    <row r="1061" spans="3:25" s="72" customFormat="1">
      <c r="C1061" s="3">
        <f t="shared" si="56"/>
        <v>764.5518559708247</v>
      </c>
      <c r="D1061" s="3">
        <f t="shared" si="57"/>
        <v>450000</v>
      </c>
      <c r="E1061" s="91">
        <f t="shared" si="59"/>
        <v>2924.1634972978109</v>
      </c>
      <c r="F1061" s="3"/>
      <c r="G1061" s="93">
        <f t="shared" si="60"/>
        <v>2924.1634972978109</v>
      </c>
      <c r="H1061" s="92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2"/>
      <c r="X1061" s="2"/>
      <c r="Y1061" s="2"/>
    </row>
    <row r="1062" spans="3:25" s="72" customFormat="1">
      <c r="C1062" s="3">
        <f t="shared" si="56"/>
        <v>768.4319566398766</v>
      </c>
      <c r="D1062" s="3">
        <f t="shared" si="57"/>
        <v>450000</v>
      </c>
      <c r="E1062" s="91">
        <f t="shared" si="59"/>
        <v>2924.1634972978109</v>
      </c>
      <c r="F1062" s="3"/>
      <c r="G1062" s="93">
        <f t="shared" si="60"/>
        <v>2924.1634972978109</v>
      </c>
      <c r="H1062" s="92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2"/>
      <c r="X1062" s="2"/>
      <c r="Y1062" s="2"/>
    </row>
    <row r="1063" spans="3:25" s="72" customFormat="1">
      <c r="C1063" s="3">
        <f t="shared" si="56"/>
        <v>772.33174881982404</v>
      </c>
      <c r="D1063" s="3">
        <f t="shared" si="57"/>
        <v>450000</v>
      </c>
      <c r="E1063" s="91">
        <f t="shared" si="59"/>
        <v>2924.1634972978113</v>
      </c>
      <c r="F1063" s="3"/>
      <c r="G1063" s="93">
        <f t="shared" si="60"/>
        <v>2924.1634972978109</v>
      </c>
      <c r="H1063" s="92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2"/>
      <c r="X1063" s="2"/>
      <c r="Y1063" s="2"/>
    </row>
    <row r="1064" spans="3:25" s="72" customFormat="1">
      <c r="C1064" s="3">
        <f t="shared" si="56"/>
        <v>776.2513324450847</v>
      </c>
      <c r="D1064" s="3">
        <f t="shared" si="57"/>
        <v>450000</v>
      </c>
      <c r="E1064" s="91">
        <f t="shared" si="59"/>
        <v>2924.1634972978109</v>
      </c>
      <c r="F1064" s="3"/>
      <c r="G1064" s="93">
        <f t="shared" si="60"/>
        <v>2924.1634972978113</v>
      </c>
      <c r="H1064" s="92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2"/>
      <c r="X1064" s="2"/>
      <c r="Y1064" s="2"/>
    </row>
    <row r="1065" spans="3:25" s="72" customFormat="1">
      <c r="C1065" s="3">
        <f t="shared" si="56"/>
        <v>780.19080795724358</v>
      </c>
      <c r="D1065" s="3">
        <f t="shared" si="57"/>
        <v>450000</v>
      </c>
      <c r="E1065" s="91">
        <f t="shared" si="59"/>
        <v>2924.1634972978113</v>
      </c>
      <c r="F1065" s="3"/>
      <c r="G1065" s="93">
        <f t="shared" si="60"/>
        <v>2924.1634972978109</v>
      </c>
      <c r="H1065" s="92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2"/>
      <c r="X1065" s="2"/>
      <c r="Y1065" s="2"/>
    </row>
    <row r="1066" spans="3:25" s="72" customFormat="1">
      <c r="C1066" s="3">
        <f t="shared" si="56"/>
        <v>784.15027630762654</v>
      </c>
      <c r="D1066" s="3">
        <f t="shared" si="57"/>
        <v>450000</v>
      </c>
      <c r="E1066" s="91">
        <f t="shared" si="59"/>
        <v>2924.1634972978109</v>
      </c>
      <c r="F1066" s="3"/>
      <c r="G1066" s="93">
        <f t="shared" si="60"/>
        <v>2924.1634972978113</v>
      </c>
      <c r="H1066" s="92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2"/>
      <c r="X1066" s="2"/>
      <c r="Y1066" s="2"/>
    </row>
    <row r="1067" spans="3:25" s="72" customFormat="1">
      <c r="C1067" s="3">
        <f t="shared" si="56"/>
        <v>788.12983895988771</v>
      </c>
      <c r="D1067" s="3">
        <f t="shared" si="57"/>
        <v>450000</v>
      </c>
      <c r="E1067" s="91">
        <f t="shared" si="59"/>
        <v>2924.1634972978109</v>
      </c>
      <c r="F1067" s="3"/>
      <c r="G1067" s="93">
        <f t="shared" si="60"/>
        <v>2924.1634972978109</v>
      </c>
      <c r="H1067" s="92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2"/>
      <c r="X1067" s="2"/>
      <c r="Y1067" s="2"/>
    </row>
    <row r="1068" spans="3:25" s="72" customFormat="1">
      <c r="C1068" s="3">
        <f t="shared" si="56"/>
        <v>792.12959789260924</v>
      </c>
      <c r="D1068" s="3">
        <f t="shared" si="57"/>
        <v>450000</v>
      </c>
      <c r="E1068" s="91">
        <f t="shared" si="59"/>
        <v>2924.1634972978109</v>
      </c>
      <c r="F1068" s="3"/>
      <c r="G1068" s="93">
        <f t="shared" si="60"/>
        <v>2924.1634972978109</v>
      </c>
      <c r="H1068" s="92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2"/>
      <c r="X1068" s="2"/>
      <c r="Y1068" s="2"/>
    </row>
    <row r="1069" spans="3:25" s="72" customFormat="1">
      <c r="C1069" s="3">
        <f t="shared" si="56"/>
        <v>796.14965560191422</v>
      </c>
      <c r="D1069" s="3">
        <f t="shared" si="57"/>
        <v>450000</v>
      </c>
      <c r="E1069" s="91">
        <f t="shared" si="59"/>
        <v>2924.1634972978109</v>
      </c>
      <c r="F1069" s="3"/>
      <c r="G1069" s="93">
        <f t="shared" si="60"/>
        <v>2924.1634972978109</v>
      </c>
      <c r="H1069" s="74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2"/>
      <c r="X1069" s="2"/>
      <c r="Y1069" s="2"/>
    </row>
    <row r="1070" spans="3:25" s="72" customFormat="1">
      <c r="C1070" s="3">
        <f t="shared" si="56"/>
        <v>800.19011510409393</v>
      </c>
      <c r="D1070" s="3">
        <f t="shared" si="57"/>
        <v>450000</v>
      </c>
      <c r="E1070" s="91">
        <f t="shared" si="59"/>
        <v>2924.1634972978109</v>
      </c>
      <c r="F1070" s="3"/>
      <c r="G1070" s="93">
        <f t="shared" si="60"/>
        <v>2924.1634972978109</v>
      </c>
      <c r="H1070" s="74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2"/>
      <c r="X1070" s="2"/>
      <c r="Y1070" s="2"/>
    </row>
    <row r="1071" spans="3:25" s="72" customFormat="1">
      <c r="C1071" s="3">
        <f t="shared" si="56"/>
        <v>804.25107993824724</v>
      </c>
      <c r="D1071" s="3">
        <f t="shared" si="57"/>
        <v>450000</v>
      </c>
      <c r="E1071" s="91">
        <f t="shared" si="59"/>
        <v>2924.1634972978109</v>
      </c>
      <c r="F1071" s="3"/>
      <c r="G1071" s="93">
        <f t="shared" si="60"/>
        <v>2924.1634972978109</v>
      </c>
      <c r="H1071" s="74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2"/>
      <c r="X1071" s="2"/>
      <c r="Y1071" s="2"/>
    </row>
    <row r="1072" spans="3:25" s="72" customFormat="1">
      <c r="C1072" s="3">
        <f t="shared" si="56"/>
        <v>808.33265416893357</v>
      </c>
      <c r="D1072" s="3">
        <f t="shared" si="57"/>
        <v>450000</v>
      </c>
      <c r="E1072" s="91">
        <f t="shared" si="59"/>
        <v>2924.1634972978109</v>
      </c>
      <c r="F1072" s="3"/>
      <c r="G1072" s="93">
        <f t="shared" si="60"/>
        <v>2924.1634972978109</v>
      </c>
      <c r="H1072" s="74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2"/>
      <c r="X1072" s="2"/>
      <c r="Y1072" s="2"/>
    </row>
    <row r="1073" spans="3:25" s="72" customFormat="1">
      <c r="C1073" s="3">
        <f t="shared" si="56"/>
        <v>812.43494238884102</v>
      </c>
      <c r="D1073" s="3">
        <f t="shared" si="57"/>
        <v>450000</v>
      </c>
      <c r="E1073" s="91">
        <f t="shared" si="59"/>
        <v>2924.1634972978109</v>
      </c>
      <c r="F1073" s="3"/>
      <c r="G1073" s="93">
        <f t="shared" si="60"/>
        <v>2924.1634972978109</v>
      </c>
      <c r="H1073" s="74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2"/>
      <c r="X1073" s="2"/>
      <c r="Y1073" s="2"/>
    </row>
    <row r="1074" spans="3:25" s="72" customFormat="1">
      <c r="C1074" s="3">
        <f t="shared" si="56"/>
        <v>816.55804972146439</v>
      </c>
      <c r="D1074" s="3">
        <f t="shared" si="57"/>
        <v>450000</v>
      </c>
      <c r="E1074" s="91">
        <f t="shared" si="59"/>
        <v>2924.1634972978109</v>
      </c>
      <c r="F1074" s="3"/>
      <c r="G1074" s="93">
        <f t="shared" si="60"/>
        <v>2924.1634972978109</v>
      </c>
      <c r="H1074" s="74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2"/>
      <c r="X1074" s="2"/>
      <c r="Y1074" s="2"/>
    </row>
    <row r="1075" spans="3:25" s="72" customFormat="1">
      <c r="C1075" s="3">
        <f t="shared" si="56"/>
        <v>820.70208182380088</v>
      </c>
      <c r="D1075" s="3">
        <f t="shared" si="57"/>
        <v>450000</v>
      </c>
      <c r="E1075" s="91">
        <f t="shared" si="59"/>
        <v>2924.1634972978109</v>
      </c>
      <c r="F1075" s="3"/>
      <c r="G1075" s="93">
        <f t="shared" si="60"/>
        <v>2924.1634972978109</v>
      </c>
      <c r="H1075" s="74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2"/>
      <c r="X1075" s="2"/>
      <c r="Y1075" s="2"/>
    </row>
    <row r="1076" spans="3:25" s="72" customFormat="1">
      <c r="C1076" s="3">
        <f t="shared" si="56"/>
        <v>824.8671448890567</v>
      </c>
      <c r="D1076" s="3">
        <f t="shared" si="57"/>
        <v>450000</v>
      </c>
      <c r="E1076" s="91">
        <f t="shared" si="59"/>
        <v>2924.1634972978109</v>
      </c>
      <c r="F1076" s="3"/>
      <c r="G1076" s="93">
        <f t="shared" si="60"/>
        <v>2924.1634972978109</v>
      </c>
      <c r="H1076" s="74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2"/>
      <c r="X1076" s="2"/>
      <c r="Y1076" s="2"/>
    </row>
    <row r="1077" spans="3:25" s="72" customFormat="1">
      <c r="C1077" s="3">
        <f t="shared" si="56"/>
        <v>829.05334564936845</v>
      </c>
      <c r="D1077" s="3">
        <f t="shared" si="57"/>
        <v>450000</v>
      </c>
      <c r="E1077" s="91">
        <f t="shared" si="59"/>
        <v>2924.1634972978109</v>
      </c>
      <c r="F1077" s="3"/>
      <c r="G1077" s="93">
        <f t="shared" si="60"/>
        <v>2924.1634972978109</v>
      </c>
      <c r="H1077" s="74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2"/>
      <c r="X1077" s="2"/>
      <c r="Y1077" s="2"/>
    </row>
    <row r="1078" spans="3:25" s="72" customFormat="1">
      <c r="C1078" s="3">
        <f t="shared" si="56"/>
        <v>833.26079137853912</v>
      </c>
      <c r="D1078" s="3">
        <f t="shared" si="57"/>
        <v>450000</v>
      </c>
      <c r="E1078" s="91">
        <f t="shared" si="59"/>
        <v>2924.1634972978109</v>
      </c>
      <c r="F1078" s="3"/>
      <c r="G1078" s="93">
        <f t="shared" si="60"/>
        <v>2924.1634972978109</v>
      </c>
      <c r="H1078" s="74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2"/>
      <c r="X1078" s="2"/>
      <c r="Y1078" s="2"/>
    </row>
    <row r="1079" spans="3:25" s="72" customFormat="1">
      <c r="C1079" s="3">
        <f t="shared" si="56"/>
        <v>837.48958989478535</v>
      </c>
      <c r="D1079" s="3">
        <f t="shared" si="57"/>
        <v>450000</v>
      </c>
      <c r="E1079" s="91">
        <f t="shared" si="59"/>
        <v>2924.1634972978109</v>
      </c>
      <c r="F1079" s="3"/>
      <c r="G1079" s="93">
        <f t="shared" si="60"/>
        <v>2924.1634972978109</v>
      </c>
      <c r="H1079" s="74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2"/>
      <c r="X1079" s="2"/>
      <c r="Y1079" s="2"/>
    </row>
    <row r="1080" spans="3:25" s="72" customFormat="1">
      <c r="C1080" s="3">
        <f t="shared" si="56"/>
        <v>841.73984956350125</v>
      </c>
      <c r="D1080" s="3">
        <f t="shared" si="57"/>
        <v>450000</v>
      </c>
      <c r="E1080" s="91">
        <f t="shared" si="59"/>
        <v>2924.1634972978113</v>
      </c>
      <c r="F1080" s="3"/>
      <c r="G1080" s="93">
        <f t="shared" si="60"/>
        <v>2924.1634972978109</v>
      </c>
      <c r="H1080" s="74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2"/>
      <c r="X1080" s="2"/>
      <c r="Y1080" s="2"/>
    </row>
    <row r="1081" spans="3:25" s="72" customFormat="1">
      <c r="C1081" s="3">
        <f t="shared" si="56"/>
        <v>846.01167930003612</v>
      </c>
      <c r="D1081" s="3">
        <f t="shared" si="57"/>
        <v>450000</v>
      </c>
      <c r="E1081" s="91">
        <f t="shared" si="59"/>
        <v>2924.1634972978109</v>
      </c>
      <c r="F1081" s="3"/>
      <c r="G1081" s="93">
        <f t="shared" si="60"/>
        <v>2924.1634972978113</v>
      </c>
      <c r="H1081" s="74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2"/>
      <c r="X1081" s="2"/>
      <c r="Y1081" s="2"/>
    </row>
    <row r="1082" spans="3:25" s="72" customFormat="1">
      <c r="C1082" s="3">
        <f t="shared" si="56"/>
        <v>850.30518857248387</v>
      </c>
      <c r="D1082" s="3">
        <f t="shared" si="57"/>
        <v>450000</v>
      </c>
      <c r="E1082" s="91">
        <f t="shared" si="59"/>
        <v>2924.1634972978109</v>
      </c>
      <c r="F1082" s="3"/>
      <c r="G1082" s="93">
        <f t="shared" si="60"/>
        <v>2924.1634972978109</v>
      </c>
      <c r="H1082" s="74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2"/>
      <c r="X1082" s="2"/>
      <c r="Y1082" s="2"/>
    </row>
    <row r="1083" spans="3:25" s="72" customFormat="1">
      <c r="C1083" s="3">
        <f t="shared" si="56"/>
        <v>854.62048740448915</v>
      </c>
      <c r="D1083" s="3">
        <f t="shared" si="57"/>
        <v>450000</v>
      </c>
      <c r="E1083" s="91">
        <f t="shared" si="59"/>
        <v>2924.1634972978109</v>
      </c>
      <c r="F1083" s="3"/>
      <c r="G1083" s="93">
        <f t="shared" si="60"/>
        <v>2924.1634972978109</v>
      </c>
      <c r="H1083" s="74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2"/>
      <c r="X1083" s="2"/>
      <c r="Y1083" s="2"/>
    </row>
    <row r="1084" spans="3:25" s="72" customFormat="1">
      <c r="C1084" s="3">
        <f t="shared" si="56"/>
        <v>858.9576863780668</v>
      </c>
      <c r="D1084" s="3">
        <f t="shared" si="57"/>
        <v>450000</v>
      </c>
      <c r="E1084" s="91">
        <f t="shared" si="59"/>
        <v>2924.1634972978113</v>
      </c>
      <c r="F1084" s="3"/>
      <c r="G1084" s="93">
        <f t="shared" si="60"/>
        <v>2924.1634972978109</v>
      </c>
      <c r="H1084" s="74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2"/>
      <c r="X1084" s="2"/>
      <c r="Y1084" s="2"/>
    </row>
    <row r="1085" spans="3:25" s="72" customFormat="1">
      <c r="C1085" s="3">
        <f t="shared" si="56"/>
        <v>863.31689663643556</v>
      </c>
      <c r="D1085" s="3">
        <f t="shared" si="57"/>
        <v>405214.83101693512</v>
      </c>
      <c r="E1085" s="91">
        <f t="shared" si="59"/>
        <v>2924.1634972978113</v>
      </c>
      <c r="F1085" s="3"/>
      <c r="G1085" s="93">
        <f t="shared" si="60"/>
        <v>2924.1634972978113</v>
      </c>
      <c r="H1085" s="74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2"/>
      <c r="X1085" s="2"/>
      <c r="Y1085" s="2"/>
    </row>
    <row r="1086" spans="3:25" s="72" customFormat="1">
      <c r="C1086" s="3">
        <f t="shared" si="56"/>
        <v>687.94700535022832</v>
      </c>
      <c r="D1086" s="3">
        <f t="shared" si="57"/>
        <v>405214.83101693512</v>
      </c>
      <c r="E1086" s="91">
        <f t="shared" si="59"/>
        <v>2924.1634972978109</v>
      </c>
      <c r="F1086" s="3"/>
      <c r="G1086" s="93">
        <f t="shared" si="60"/>
        <v>2924.1634972978113</v>
      </c>
      <c r="H1086" s="74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2"/>
      <c r="X1086" s="2"/>
      <c r="Y1086" s="2"/>
    </row>
    <row r="1087" spans="3:25" s="72" customFormat="1">
      <c r="C1087" s="3">
        <f t="shared" si="56"/>
        <v>692.53331871923001</v>
      </c>
      <c r="D1087" s="3">
        <f t="shared" si="57"/>
        <v>405214.83101693512</v>
      </c>
      <c r="E1087" s="91">
        <f t="shared" si="59"/>
        <v>2924.1634972978109</v>
      </c>
      <c r="F1087" s="3"/>
      <c r="G1087" s="93">
        <f t="shared" si="60"/>
        <v>2924.1634972978109</v>
      </c>
      <c r="H1087" s="74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2"/>
      <c r="X1087" s="2"/>
      <c r="Y1087" s="2"/>
    </row>
    <row r="1088" spans="3:25" s="72" customFormat="1">
      <c r="C1088" s="3">
        <f t="shared" si="56"/>
        <v>697.15020751069153</v>
      </c>
      <c r="D1088" s="3">
        <f t="shared" si="57"/>
        <v>405214.83101693512</v>
      </c>
      <c r="E1088" s="91">
        <f t="shared" si="59"/>
        <v>2924.1634972978113</v>
      </c>
      <c r="F1088" s="3"/>
      <c r="G1088" s="93">
        <f t="shared" si="60"/>
        <v>2924.1634972978109</v>
      </c>
      <c r="H1088" s="74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2"/>
      <c r="X1088" s="2"/>
      <c r="Y1088" s="2"/>
    </row>
    <row r="1089" spans="3:25" s="72" customFormat="1">
      <c r="C1089" s="3">
        <f t="shared" si="56"/>
        <v>701.79787556076269</v>
      </c>
      <c r="D1089" s="3">
        <f t="shared" si="57"/>
        <v>405214.83101693512</v>
      </c>
      <c r="E1089" s="91">
        <f t="shared" si="59"/>
        <v>2924.1634972978113</v>
      </c>
      <c r="F1089" s="3"/>
      <c r="G1089" s="93">
        <f t="shared" si="60"/>
        <v>2924.1634972978113</v>
      </c>
      <c r="H1089" s="74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2"/>
      <c r="X1089" s="2"/>
      <c r="Y1089" s="2"/>
    </row>
    <row r="1090" spans="3:25" s="72" customFormat="1">
      <c r="C1090" s="3">
        <f t="shared" ref="C1090:C1153" si="61">IF($D$10=0,IF(B95&lt;=$G$9,IF(ISERR(PPMT($G$11/12,B95-$D$7+$F$1012,$D$7-$D$7+$F$1012,-D1089)),"",PPMT($G$11/12,B95-$D$7+$F$1012,$D$7-$D$7+$F$1012,-D1089)),IF(ISERR(PPMT($G$12/12,B95-$D$7+$F$1012,$D$7-$D$7+$F$1012,-D1089)),"",PPMT($G$12/12,B95-$D$7+$F$1012-$G$9,$D$7-$D$7+$F$1012-$G$9,-D1089))),IF($D$10&lt;=$G$9,IF(B95&lt;=$G$9,IF(ISERR(PPMT($G$11/12,B95-$D$7+$F$1012,$D$7-$D$7+$F$1012,-D1089)),"",PPMT($G$11/12,B95-$D$7+$F$1012,$D$7-$D$7+$F$1012,-D1089)),IF(ISERR(PPMT($G$12/12,B95-$D$7+$F$1012+$D$10-$G$9,$D$7-$D$7+$F$1012+$D$10-$G$9,-D1089)),"",PPMT($G$12/12,B95-$D$7+$F$1012+$D$10-$G$9,$D$7-$D$7+$F$1012+$D$10-$G$9,-D1089))),IF(B95&lt;=$G$9,IF(ISERR(PPMT($G$11/12,B95-$D$7+$F$1012,$D$7-$D$7+$F$1012,-D1089)),"",PPMT($G$11/12,B95-$D$7+$F$1012,$D$7-$D$7+$F$1012,-D1089)),IF(ISERR(PPMT($G$12/12,B95-$D$7+$F$1012,$D$7-$D$7+$F$1012,-D1089)),"",PPMT($G$12/12,B95-$D$7+$F$1012,$D$7-$D$7+$F$1012,-D1089)))))</f>
        <v>706.47652806450117</v>
      </c>
      <c r="D1090" s="3">
        <f t="shared" ref="D1090:D1153" si="62">IF(B95&lt;$D$7-$G$10,$F$30,$D$1021)</f>
        <v>405214.83101693512</v>
      </c>
      <c r="E1090" s="91">
        <f t="shared" si="59"/>
        <v>2924.1634972978109</v>
      </c>
      <c r="F1090" s="3"/>
      <c r="G1090" s="93">
        <f t="shared" si="60"/>
        <v>2924.1634972978113</v>
      </c>
      <c r="H1090" s="74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2"/>
      <c r="X1090" s="2"/>
      <c r="Y1090" s="2"/>
    </row>
    <row r="1091" spans="3:25" s="72" customFormat="1">
      <c r="C1091" s="3">
        <f t="shared" si="61"/>
        <v>711.18637158493107</v>
      </c>
      <c r="D1091" s="3">
        <f t="shared" si="62"/>
        <v>405214.83101693512</v>
      </c>
      <c r="E1091" s="91">
        <f t="shared" si="59"/>
        <v>2924.1634972978109</v>
      </c>
      <c r="F1091" s="3"/>
      <c r="G1091" s="93">
        <f t="shared" si="60"/>
        <v>2924.1634972978109</v>
      </c>
      <c r="H1091" s="74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2"/>
      <c r="X1091" s="2"/>
      <c r="Y1091" s="2"/>
    </row>
    <row r="1092" spans="3:25" s="72" customFormat="1">
      <c r="C1092" s="3">
        <f t="shared" si="61"/>
        <v>715.92761406216391</v>
      </c>
      <c r="D1092" s="3">
        <f t="shared" si="62"/>
        <v>405214.83101693512</v>
      </c>
      <c r="E1092" s="91">
        <f t="shared" si="59"/>
        <v>2924.1634972978109</v>
      </c>
      <c r="F1092" s="3"/>
      <c r="G1092" s="93">
        <f t="shared" si="60"/>
        <v>2924.1634972978109</v>
      </c>
      <c r="H1092" s="74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2"/>
      <c r="X1092" s="2"/>
      <c r="Y1092" s="2"/>
    </row>
    <row r="1093" spans="3:25" s="72" customFormat="1">
      <c r="C1093" s="3">
        <f t="shared" si="61"/>
        <v>720.70046482257851</v>
      </c>
      <c r="D1093" s="3">
        <f t="shared" si="62"/>
        <v>405214.83101693512</v>
      </c>
      <c r="E1093" s="91">
        <f t="shared" si="59"/>
        <v>3389.3792121297956</v>
      </c>
      <c r="F1093" s="3"/>
      <c r="G1093" s="93">
        <f t="shared" si="60"/>
        <v>2924.1634972978109</v>
      </c>
      <c r="H1093" s="74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2"/>
      <c r="X1093" s="2"/>
      <c r="Y1093" s="2"/>
    </row>
    <row r="1094" spans="3:25" s="72" customFormat="1">
      <c r="C1094" s="3">
        <f t="shared" si="61"/>
        <v>725.50513458806233</v>
      </c>
      <c r="D1094" s="3">
        <f t="shared" si="62"/>
        <v>405214.83101693512</v>
      </c>
      <c r="E1094" s="91">
        <f t="shared" si="59"/>
        <v>3389.3792121297961</v>
      </c>
      <c r="F1094" s="3"/>
      <c r="G1094" s="93">
        <f t="shared" si="60"/>
        <v>3389.3792121297956</v>
      </c>
      <c r="H1094" s="74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2"/>
      <c r="X1094" s="2"/>
      <c r="Y1094" s="2"/>
    </row>
    <row r="1095" spans="3:25" s="72" customFormat="1">
      <c r="C1095" s="3">
        <f t="shared" si="61"/>
        <v>730.3418354853161</v>
      </c>
      <c r="D1095" s="3">
        <f t="shared" si="62"/>
        <v>405214.83101693512</v>
      </c>
      <c r="E1095" s="91">
        <f t="shared" si="59"/>
        <v>3389.3792121297952</v>
      </c>
      <c r="F1095" s="3"/>
      <c r="G1095" s="93">
        <f t="shared" si="60"/>
        <v>3389.3792121297961</v>
      </c>
      <c r="H1095" s="74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2"/>
      <c r="X1095" s="2"/>
      <c r="Y1095" s="2"/>
    </row>
    <row r="1096" spans="3:25" s="72" customFormat="1">
      <c r="C1096" s="3">
        <f t="shared" si="61"/>
        <v>735.21078105521815</v>
      </c>
      <c r="D1096" s="3">
        <f t="shared" si="62"/>
        <v>405214.83101693512</v>
      </c>
      <c r="E1096" s="91">
        <f t="shared" si="59"/>
        <v>3389.3792121297956</v>
      </c>
      <c r="F1096" s="3"/>
      <c r="G1096" s="93">
        <f t="shared" si="60"/>
        <v>3389.3792121297952</v>
      </c>
      <c r="H1096" s="74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2"/>
      <c r="X1096" s="2"/>
      <c r="Y1096" s="2"/>
    </row>
    <row r="1097" spans="3:25" s="72" customFormat="1">
      <c r="C1097" s="3">
        <f t="shared" si="61"/>
        <v>740.11218626225298</v>
      </c>
      <c r="D1097" s="3">
        <f t="shared" si="62"/>
        <v>405214.83101693512</v>
      </c>
      <c r="E1097" s="91">
        <f t="shared" ref="E1097:E1160" si="63">IF(E95="","",(E95+IF(G95="",0,G95))/POWER($D$26+1,B95/12))</f>
        <v>3389.3792121297956</v>
      </c>
      <c r="F1097" s="3"/>
      <c r="G1097" s="93">
        <f t="shared" si="60"/>
        <v>3389.3792121297956</v>
      </c>
      <c r="H1097" s="74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2"/>
      <c r="X1097" s="2"/>
      <c r="Y1097" s="2"/>
    </row>
    <row r="1098" spans="3:25" s="72" customFormat="1">
      <c r="C1098" s="3">
        <f t="shared" si="61"/>
        <v>745.04626750400121</v>
      </c>
      <c r="D1098" s="3">
        <f t="shared" si="62"/>
        <v>405214.83101693512</v>
      </c>
      <c r="E1098" s="91">
        <f t="shared" si="63"/>
        <v>3389.3792121297956</v>
      </c>
      <c r="F1098" s="3"/>
      <c r="G1098" s="93">
        <f t="shared" ref="G1098:G1161" si="64">IF(E95="","",(E95+IF(G95="",0,G95)))</f>
        <v>3389.3792121297956</v>
      </c>
      <c r="H1098" s="74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2"/>
      <c r="X1098" s="2"/>
      <c r="Y1098" s="2"/>
    </row>
    <row r="1099" spans="3:25" s="72" customFormat="1">
      <c r="C1099" s="3">
        <f t="shared" si="61"/>
        <v>750.01324262069477</v>
      </c>
      <c r="D1099" s="3">
        <f t="shared" si="62"/>
        <v>405214.83101693512</v>
      </c>
      <c r="E1099" s="91">
        <f t="shared" si="63"/>
        <v>3389.3792121297956</v>
      </c>
      <c r="F1099" s="3"/>
      <c r="G1099" s="93">
        <f t="shared" si="64"/>
        <v>3389.3792121297956</v>
      </c>
      <c r="H1099" s="74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2"/>
      <c r="X1099" s="2"/>
      <c r="Y1099" s="2"/>
    </row>
    <row r="1100" spans="3:25" s="72" customFormat="1">
      <c r="C1100" s="3">
        <f t="shared" si="61"/>
        <v>755.01333090483263</v>
      </c>
      <c r="D1100" s="3">
        <f t="shared" si="62"/>
        <v>405214.83101693512</v>
      </c>
      <c r="E1100" s="91">
        <f t="shared" si="63"/>
        <v>3389.3792121297956</v>
      </c>
      <c r="F1100" s="3"/>
      <c r="G1100" s="93">
        <f t="shared" si="64"/>
        <v>3389.3792121297956</v>
      </c>
      <c r="H1100" s="74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2"/>
      <c r="X1100" s="2"/>
      <c r="Y1100" s="2"/>
    </row>
    <row r="1101" spans="3:25" s="72" customFormat="1">
      <c r="C1101" s="3">
        <f t="shared" si="61"/>
        <v>760.04675311086487</v>
      </c>
      <c r="D1101" s="3">
        <f t="shared" si="62"/>
        <v>405214.83101693512</v>
      </c>
      <c r="E1101" s="91">
        <f t="shared" si="63"/>
        <v>3389.3792121297956</v>
      </c>
      <c r="F1101" s="3"/>
      <c r="G1101" s="93">
        <f t="shared" si="64"/>
        <v>3389.3792121297956</v>
      </c>
      <c r="H1101" s="74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2"/>
      <c r="X1101" s="2"/>
      <c r="Y1101" s="2"/>
    </row>
    <row r="1102" spans="3:25" s="72" customFormat="1">
      <c r="C1102" s="3">
        <f t="shared" si="61"/>
        <v>765.11373146493725</v>
      </c>
      <c r="D1102" s="3">
        <f t="shared" si="62"/>
        <v>405214.83101693512</v>
      </c>
      <c r="E1102" s="91">
        <f t="shared" si="63"/>
        <v>3389.3792121297956</v>
      </c>
      <c r="F1102" s="3"/>
      <c r="G1102" s="93">
        <f t="shared" si="64"/>
        <v>3389.3792121297956</v>
      </c>
      <c r="H1102" s="74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2"/>
      <c r="X1102" s="2"/>
      <c r="Y1102" s="2"/>
    </row>
    <row r="1103" spans="3:25" s="72" customFormat="1">
      <c r="C1103" s="3">
        <f t="shared" si="61"/>
        <v>770.21448967470349</v>
      </c>
      <c r="D1103" s="3">
        <f t="shared" si="62"/>
        <v>405214.83101693512</v>
      </c>
      <c r="E1103" s="91">
        <f t="shared" si="63"/>
        <v>3389.3792121297956</v>
      </c>
      <c r="F1103" s="3"/>
      <c r="G1103" s="93">
        <f t="shared" si="64"/>
        <v>3389.3792121297956</v>
      </c>
      <c r="H1103" s="74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2"/>
      <c r="X1103" s="2"/>
      <c r="Y1103" s="2"/>
    </row>
    <row r="1104" spans="3:25" s="72" customFormat="1">
      <c r="C1104" s="3">
        <f t="shared" si="61"/>
        <v>775.34925293920151</v>
      </c>
      <c r="D1104" s="3">
        <f t="shared" si="62"/>
        <v>405214.83101693512</v>
      </c>
      <c r="E1104" s="91">
        <f t="shared" si="63"/>
        <v>3389.3792121297961</v>
      </c>
      <c r="F1104" s="3"/>
      <c r="G1104" s="93">
        <f t="shared" si="64"/>
        <v>3389.3792121297956</v>
      </c>
      <c r="H1104" s="74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2"/>
      <c r="X1104" s="2"/>
      <c r="Y1104" s="2"/>
    </row>
    <row r="1105" spans="3:25" s="72" customFormat="1">
      <c r="C1105" s="3">
        <f t="shared" si="61"/>
        <v>780.51824795879611</v>
      </c>
      <c r="D1105" s="3">
        <f t="shared" si="62"/>
        <v>405214.83101693512</v>
      </c>
      <c r="E1105" s="91">
        <f t="shared" si="63"/>
        <v>3389.3792121297961</v>
      </c>
      <c r="F1105" s="3"/>
      <c r="G1105" s="93">
        <f t="shared" si="64"/>
        <v>3389.3792121297961</v>
      </c>
      <c r="H1105" s="74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2"/>
      <c r="X1105" s="2"/>
      <c r="Y1105" s="2"/>
    </row>
    <row r="1106" spans="3:25" s="72" customFormat="1">
      <c r="C1106" s="3">
        <f t="shared" si="61"/>
        <v>785.72170294518821</v>
      </c>
      <c r="D1106" s="3">
        <f t="shared" si="62"/>
        <v>405214.83101693512</v>
      </c>
      <c r="E1106" s="91">
        <f t="shared" si="63"/>
        <v>3389.3792121297956</v>
      </c>
      <c r="F1106" s="3"/>
      <c r="G1106" s="93">
        <f t="shared" si="64"/>
        <v>3389.3792121297961</v>
      </c>
      <c r="H1106" s="74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2"/>
      <c r="X1106" s="2"/>
      <c r="Y1106" s="2"/>
    </row>
    <row r="1107" spans="3:25" s="72" customFormat="1">
      <c r="C1107" s="3">
        <f t="shared" si="61"/>
        <v>790.95984763148942</v>
      </c>
      <c r="D1107" s="3">
        <f t="shared" si="62"/>
        <v>405214.83101693512</v>
      </c>
      <c r="E1107" s="91">
        <f t="shared" si="63"/>
        <v>3389.3792121297956</v>
      </c>
      <c r="F1107" s="3"/>
      <c r="G1107" s="93">
        <f t="shared" si="64"/>
        <v>3389.3792121297956</v>
      </c>
      <c r="H1107" s="74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2"/>
      <c r="X1107" s="2"/>
      <c r="Y1107" s="2"/>
    </row>
    <row r="1108" spans="3:25" s="72" customFormat="1">
      <c r="C1108" s="3">
        <f t="shared" si="61"/>
        <v>796.23291328236598</v>
      </c>
      <c r="D1108" s="3">
        <f t="shared" si="62"/>
        <v>405214.83101693512</v>
      </c>
      <c r="E1108" s="91">
        <f t="shared" si="63"/>
        <v>3389.3792121297956</v>
      </c>
      <c r="F1108" s="3"/>
      <c r="G1108" s="93">
        <f t="shared" si="64"/>
        <v>3389.3792121297956</v>
      </c>
      <c r="H1108" s="74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2"/>
      <c r="X1108" s="2"/>
      <c r="Y1108" s="2"/>
    </row>
    <row r="1109" spans="3:25" s="72" customFormat="1">
      <c r="C1109" s="3">
        <f t="shared" si="61"/>
        <v>801.54113270424841</v>
      </c>
      <c r="D1109" s="3">
        <f t="shared" si="62"/>
        <v>405214.83101693512</v>
      </c>
      <c r="E1109" s="91">
        <f t="shared" si="63"/>
        <v>3389.3792121297956</v>
      </c>
      <c r="F1109" s="3"/>
      <c r="G1109" s="93">
        <f t="shared" si="64"/>
        <v>3389.3792121297956</v>
      </c>
      <c r="H1109" s="74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2"/>
      <c r="X1109" s="2"/>
      <c r="Y1109" s="2"/>
    </row>
    <row r="1110" spans="3:25" s="72" customFormat="1">
      <c r="C1110" s="3">
        <f t="shared" si="61"/>
        <v>806.88474025561004</v>
      </c>
      <c r="D1110" s="3">
        <f t="shared" si="62"/>
        <v>405214.83101693512</v>
      </c>
      <c r="E1110" s="91">
        <f t="shared" si="63"/>
        <v>3389.3792121297961</v>
      </c>
      <c r="F1110" s="3"/>
      <c r="G1110" s="93">
        <f t="shared" si="64"/>
        <v>3389.3792121297956</v>
      </c>
      <c r="H1110" s="74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2"/>
      <c r="X1110" s="2"/>
      <c r="Y1110" s="2"/>
    </row>
    <row r="1111" spans="3:25" s="72" customFormat="1">
      <c r="C1111" s="3">
        <f t="shared" si="61"/>
        <v>812.26397185731412</v>
      </c>
      <c r="D1111" s="3">
        <f t="shared" si="62"/>
        <v>405214.83101693512</v>
      </c>
      <c r="E1111" s="91">
        <f t="shared" si="63"/>
        <v>3389.3792121297961</v>
      </c>
      <c r="F1111" s="3"/>
      <c r="G1111" s="93">
        <f t="shared" si="64"/>
        <v>3389.3792121297961</v>
      </c>
      <c r="H1111" s="74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2"/>
      <c r="X1111" s="2"/>
      <c r="Y1111" s="2"/>
    </row>
    <row r="1112" spans="3:25" s="72" customFormat="1">
      <c r="C1112" s="3">
        <f t="shared" si="61"/>
        <v>817.67906500302968</v>
      </c>
      <c r="D1112" s="3">
        <f t="shared" si="62"/>
        <v>405214.83101693512</v>
      </c>
      <c r="E1112" s="91">
        <f t="shared" si="63"/>
        <v>3389.3792121297956</v>
      </c>
      <c r="F1112" s="3"/>
      <c r="G1112" s="93">
        <f t="shared" si="64"/>
        <v>3389.3792121297961</v>
      </c>
      <c r="H1112" s="74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2"/>
      <c r="X1112" s="2"/>
      <c r="Y1112" s="2"/>
    </row>
    <row r="1113" spans="3:25" s="72" customFormat="1">
      <c r="C1113" s="3">
        <f t="shared" si="61"/>
        <v>823.13025876971653</v>
      </c>
      <c r="D1113" s="3">
        <f t="shared" si="62"/>
        <v>405214.83101693512</v>
      </c>
      <c r="E1113" s="91">
        <f t="shared" si="63"/>
        <v>3389.3792121297956</v>
      </c>
      <c r="F1113" s="3"/>
      <c r="G1113" s="93">
        <f t="shared" si="64"/>
        <v>3389.3792121297956</v>
      </c>
      <c r="H1113" s="74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2"/>
      <c r="X1113" s="2"/>
      <c r="Y1113" s="2"/>
    </row>
    <row r="1114" spans="3:25" s="72" customFormat="1">
      <c r="C1114" s="3">
        <f t="shared" si="61"/>
        <v>828.61779382818133</v>
      </c>
      <c r="D1114" s="3">
        <f t="shared" si="62"/>
        <v>405214.83101693512</v>
      </c>
      <c r="E1114" s="91">
        <f t="shared" si="63"/>
        <v>3389.3792121297956</v>
      </c>
      <c r="F1114" s="3"/>
      <c r="G1114" s="93">
        <f t="shared" si="64"/>
        <v>3389.3792121297956</v>
      </c>
      <c r="H1114" s="74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2"/>
      <c r="X1114" s="2"/>
      <c r="Y1114" s="2"/>
    </row>
    <row r="1115" spans="3:25" s="72" customFormat="1">
      <c r="C1115" s="3">
        <f t="shared" si="61"/>
        <v>834.14191245370239</v>
      </c>
      <c r="D1115" s="3">
        <f t="shared" si="62"/>
        <v>405214.83101693512</v>
      </c>
      <c r="E1115" s="91">
        <f t="shared" si="63"/>
        <v>3389.3792121297961</v>
      </c>
      <c r="F1115" s="3"/>
      <c r="G1115" s="93">
        <f t="shared" si="64"/>
        <v>3389.3792121297956</v>
      </c>
      <c r="H1115" s="74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2"/>
      <c r="X1115" s="2"/>
      <c r="Y1115" s="2"/>
    </row>
    <row r="1116" spans="3:25" s="72" customFormat="1">
      <c r="C1116" s="3">
        <f t="shared" si="61"/>
        <v>839.70285853672715</v>
      </c>
      <c r="D1116" s="3">
        <f t="shared" si="62"/>
        <v>405214.83101693512</v>
      </c>
      <c r="E1116" s="91">
        <f t="shared" si="63"/>
        <v>3389.3792121297956</v>
      </c>
      <c r="F1116" s="3"/>
      <c r="G1116" s="93">
        <f t="shared" si="64"/>
        <v>3389.3792121297961</v>
      </c>
      <c r="H1116" s="74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2"/>
      <c r="X1116" s="2"/>
      <c r="Y1116" s="2"/>
    </row>
    <row r="1117" spans="3:25" s="72" customFormat="1">
      <c r="C1117" s="3">
        <f t="shared" si="61"/>
        <v>845.30087759363857</v>
      </c>
      <c r="D1117" s="3">
        <f t="shared" si="62"/>
        <v>405214.83101693512</v>
      </c>
      <c r="E1117" s="91">
        <f t="shared" si="63"/>
        <v>3389.3792121297956</v>
      </c>
      <c r="F1117" s="3"/>
      <c r="G1117" s="93">
        <f t="shared" si="64"/>
        <v>3389.3792121297956</v>
      </c>
      <c r="H1117" s="74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2"/>
      <c r="X1117" s="2"/>
      <c r="Y1117" s="2"/>
    </row>
    <row r="1118" spans="3:25" s="72" customFormat="1">
      <c r="C1118" s="3">
        <f t="shared" si="61"/>
        <v>850.93621677759643</v>
      </c>
      <c r="D1118" s="3">
        <f t="shared" si="62"/>
        <v>405214.83101693512</v>
      </c>
      <c r="E1118" s="91">
        <f t="shared" si="63"/>
        <v>3389.3792121297956</v>
      </c>
      <c r="F1118" s="3"/>
      <c r="G1118" s="93">
        <f t="shared" si="64"/>
        <v>3389.3792121297956</v>
      </c>
      <c r="H1118" s="74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2"/>
      <c r="X1118" s="2"/>
      <c r="Y1118" s="2"/>
    </row>
    <row r="1119" spans="3:25" s="72" customFormat="1">
      <c r="C1119" s="3">
        <f t="shared" si="61"/>
        <v>856.60912488944689</v>
      </c>
      <c r="D1119" s="3">
        <f t="shared" si="62"/>
        <v>405214.83101693512</v>
      </c>
      <c r="E1119" s="91">
        <f t="shared" si="63"/>
        <v>3389.3792121297956</v>
      </c>
      <c r="F1119" s="3"/>
      <c r="G1119" s="93">
        <f t="shared" si="64"/>
        <v>3389.3792121297956</v>
      </c>
      <c r="H1119" s="74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2"/>
      <c r="X1119" s="2"/>
      <c r="Y1119" s="2"/>
    </row>
    <row r="1120" spans="3:25" s="72" customFormat="1">
      <c r="C1120" s="3">
        <f t="shared" si="61"/>
        <v>862.31985238870993</v>
      </c>
      <c r="D1120" s="3">
        <f t="shared" si="62"/>
        <v>405214.83101693512</v>
      </c>
      <c r="E1120" s="91">
        <f t="shared" si="63"/>
        <v>3389.3792121297956</v>
      </c>
      <c r="F1120" s="3"/>
      <c r="G1120" s="93">
        <f t="shared" si="64"/>
        <v>3389.3792121297956</v>
      </c>
      <c r="H1120" s="74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2"/>
      <c r="X1120" s="2"/>
      <c r="Y1120" s="2"/>
    </row>
    <row r="1121" spans="3:25" s="72" customFormat="1">
      <c r="C1121" s="3">
        <f t="shared" si="61"/>
        <v>868.06865140463458</v>
      </c>
      <c r="D1121" s="3">
        <f t="shared" si="62"/>
        <v>405214.83101693512</v>
      </c>
      <c r="E1121" s="91">
        <f t="shared" si="63"/>
        <v>3389.3792121297956</v>
      </c>
      <c r="F1121" s="3"/>
      <c r="G1121" s="93">
        <f t="shared" si="64"/>
        <v>3389.3792121297956</v>
      </c>
      <c r="H1121" s="74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2"/>
      <c r="X1121" s="2"/>
      <c r="Y1121" s="2"/>
    </row>
    <row r="1122" spans="3:25" s="72" customFormat="1">
      <c r="C1122" s="3">
        <f t="shared" si="61"/>
        <v>873.85577574733225</v>
      </c>
      <c r="D1122" s="3">
        <f t="shared" si="62"/>
        <v>405214.83101693512</v>
      </c>
      <c r="E1122" s="91">
        <f t="shared" si="63"/>
        <v>3389.3792121297956</v>
      </c>
      <c r="F1122" s="3"/>
      <c r="G1122" s="93">
        <f t="shared" si="64"/>
        <v>3389.3792121297956</v>
      </c>
      <c r="H1122" s="74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2"/>
      <c r="X1122" s="2"/>
      <c r="Y1122" s="2"/>
    </row>
    <row r="1123" spans="3:25" s="72" customFormat="1">
      <c r="C1123" s="3">
        <f t="shared" si="61"/>
        <v>879.68148091898115</v>
      </c>
      <c r="D1123" s="3">
        <f t="shared" si="62"/>
        <v>405214.83101693512</v>
      </c>
      <c r="E1123" s="91">
        <f t="shared" si="63"/>
        <v>3389.3792121297956</v>
      </c>
      <c r="F1123" s="3"/>
      <c r="G1123" s="93">
        <f t="shared" si="64"/>
        <v>3389.3792121297956</v>
      </c>
      <c r="H1123" s="74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2"/>
      <c r="X1123" s="2"/>
      <c r="Y1123" s="2"/>
    </row>
    <row r="1124" spans="3:25" s="72" customFormat="1">
      <c r="C1124" s="3">
        <f t="shared" si="61"/>
        <v>885.54602412510746</v>
      </c>
      <c r="D1124" s="3">
        <f t="shared" si="62"/>
        <v>405214.83101693512</v>
      </c>
      <c r="E1124" s="91">
        <f t="shared" si="63"/>
        <v>3389.3792121297956</v>
      </c>
      <c r="F1124" s="3"/>
      <c r="G1124" s="93">
        <f t="shared" si="64"/>
        <v>3389.3792121297956</v>
      </c>
      <c r="H1124" s="74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2"/>
      <c r="X1124" s="2"/>
      <c r="Y1124" s="2"/>
    </row>
    <row r="1125" spans="3:25" s="72" customFormat="1">
      <c r="C1125" s="3">
        <f t="shared" si="61"/>
        <v>891.44966428594159</v>
      </c>
      <c r="D1125" s="3">
        <f t="shared" si="62"/>
        <v>405214.83101693512</v>
      </c>
      <c r="E1125" s="91">
        <f t="shared" si="63"/>
        <v>3389.3792121297956</v>
      </c>
      <c r="F1125" s="3"/>
      <c r="G1125" s="93">
        <f t="shared" si="64"/>
        <v>3389.3792121297956</v>
      </c>
      <c r="H1125" s="74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2"/>
      <c r="X1125" s="2"/>
      <c r="Y1125" s="2"/>
    </row>
    <row r="1126" spans="3:25" s="72" customFormat="1">
      <c r="C1126" s="3">
        <f t="shared" si="61"/>
        <v>897.39266204784803</v>
      </c>
      <c r="D1126" s="3">
        <f t="shared" si="62"/>
        <v>405214.83101693512</v>
      </c>
      <c r="E1126" s="91">
        <f t="shared" si="63"/>
        <v>3389.3792121297956</v>
      </c>
      <c r="F1126" s="3"/>
      <c r="G1126" s="93">
        <f t="shared" si="64"/>
        <v>3389.3792121297956</v>
      </c>
      <c r="H1126" s="74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2"/>
      <c r="X1126" s="2"/>
      <c r="Y1126" s="2"/>
    </row>
    <row r="1127" spans="3:25" s="72" customFormat="1">
      <c r="C1127" s="3">
        <f t="shared" si="61"/>
        <v>903.37527979483366</v>
      </c>
      <c r="D1127" s="3">
        <f t="shared" si="62"/>
        <v>405214.83101693512</v>
      </c>
      <c r="E1127" s="91">
        <f t="shared" si="63"/>
        <v>3389.3792121297961</v>
      </c>
      <c r="F1127" s="3"/>
      <c r="G1127" s="93">
        <f t="shared" si="64"/>
        <v>3389.3792121297956</v>
      </c>
      <c r="H1127" s="74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2"/>
      <c r="X1127" s="2"/>
      <c r="Y1127" s="2"/>
    </row>
    <row r="1128" spans="3:25" s="72" customFormat="1">
      <c r="C1128" s="3">
        <f t="shared" si="61"/>
        <v>909.39778166013252</v>
      </c>
      <c r="D1128" s="3">
        <f t="shared" si="62"/>
        <v>405214.83101693512</v>
      </c>
      <c r="E1128" s="91">
        <f t="shared" si="63"/>
        <v>3389.3792121297956</v>
      </c>
      <c r="F1128" s="3"/>
      <c r="G1128" s="93">
        <f t="shared" si="64"/>
        <v>3389.3792121297961</v>
      </c>
      <c r="H1128" s="74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2"/>
      <c r="X1128" s="2"/>
      <c r="Y1128" s="2"/>
    </row>
    <row r="1129" spans="3:25" s="72" customFormat="1">
      <c r="C1129" s="3">
        <f t="shared" si="61"/>
        <v>915.46043353786661</v>
      </c>
      <c r="D1129" s="3">
        <f t="shared" si="62"/>
        <v>405214.83101693512</v>
      </c>
      <c r="E1129" s="91">
        <f t="shared" si="63"/>
        <v>3389.3792121297956</v>
      </c>
      <c r="F1129" s="3"/>
      <c r="G1129" s="93">
        <f t="shared" si="64"/>
        <v>3389.3792121297956</v>
      </c>
      <c r="H1129" s="74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2"/>
      <c r="X1129" s="2"/>
      <c r="Y1129" s="2"/>
    </row>
    <row r="1130" spans="3:25" s="72" customFormat="1">
      <c r="C1130" s="3">
        <f t="shared" si="61"/>
        <v>921.56350309478569</v>
      </c>
      <c r="D1130" s="3">
        <f t="shared" si="62"/>
        <v>405214.83101693512</v>
      </c>
      <c r="E1130" s="91">
        <f t="shared" si="63"/>
        <v>3389.3792121297956</v>
      </c>
      <c r="F1130" s="3"/>
      <c r="G1130" s="93">
        <f t="shared" si="64"/>
        <v>3389.3792121297956</v>
      </c>
      <c r="H1130" s="74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2"/>
      <c r="X1130" s="2"/>
      <c r="Y1130" s="2"/>
    </row>
    <row r="1131" spans="3:25" s="72" customFormat="1">
      <c r="C1131" s="3">
        <f t="shared" si="61"/>
        <v>927.70725978208441</v>
      </c>
      <c r="D1131" s="3">
        <f t="shared" si="62"/>
        <v>405214.83101693512</v>
      </c>
      <c r="E1131" s="91">
        <f t="shared" si="63"/>
        <v>3389.3792121297961</v>
      </c>
      <c r="F1131" s="3"/>
      <c r="G1131" s="93">
        <f t="shared" si="64"/>
        <v>3389.3792121297956</v>
      </c>
      <c r="H1131" s="74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2"/>
      <c r="X1131" s="2"/>
      <c r="Y1131" s="2"/>
    </row>
    <row r="1132" spans="3:25" s="72" customFormat="1">
      <c r="C1132" s="3">
        <f t="shared" si="61"/>
        <v>933.89197484729834</v>
      </c>
      <c r="D1132" s="3">
        <f t="shared" si="62"/>
        <v>405214.83101693512</v>
      </c>
      <c r="E1132" s="91">
        <f t="shared" si="63"/>
        <v>3389.3792121297956</v>
      </c>
      <c r="F1132" s="3"/>
      <c r="G1132" s="93">
        <f t="shared" si="64"/>
        <v>3389.3792121297961</v>
      </c>
      <c r="H1132" s="74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2"/>
      <c r="X1132" s="2"/>
      <c r="Y1132" s="2"/>
    </row>
    <row r="1133" spans="3:25" s="72" customFormat="1">
      <c r="C1133" s="3">
        <f t="shared" si="61"/>
        <v>940.11792134628035</v>
      </c>
      <c r="D1133" s="3">
        <f t="shared" si="62"/>
        <v>405214.83101693512</v>
      </c>
      <c r="E1133" s="91">
        <f t="shared" si="63"/>
        <v>3389.3792121297956</v>
      </c>
      <c r="F1133" s="3"/>
      <c r="G1133" s="93">
        <f t="shared" si="64"/>
        <v>3389.3792121297956</v>
      </c>
      <c r="H1133" s="74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2"/>
      <c r="X1133" s="2"/>
      <c r="Y1133" s="2"/>
    </row>
    <row r="1134" spans="3:25" s="72" customFormat="1">
      <c r="C1134" s="3">
        <f t="shared" si="61"/>
        <v>946.38537415525548</v>
      </c>
      <c r="D1134" s="3">
        <f t="shared" si="62"/>
        <v>405214.83101693512</v>
      </c>
      <c r="E1134" s="91">
        <f t="shared" si="63"/>
        <v>3389.3792121297956</v>
      </c>
      <c r="F1134" s="3"/>
      <c r="G1134" s="93">
        <f t="shared" si="64"/>
        <v>3389.3792121297956</v>
      </c>
      <c r="H1134" s="74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2"/>
      <c r="X1134" s="2"/>
      <c r="Y1134" s="2"/>
    </row>
    <row r="1135" spans="3:25" s="72" customFormat="1">
      <c r="C1135" s="3">
        <f t="shared" si="61"/>
        <v>952.6946099829571</v>
      </c>
      <c r="D1135" s="3">
        <f t="shared" si="62"/>
        <v>405214.83101693512</v>
      </c>
      <c r="E1135" s="91">
        <f t="shared" si="63"/>
        <v>3389.3792121297956</v>
      </c>
      <c r="F1135" s="3"/>
      <c r="G1135" s="93">
        <f t="shared" si="64"/>
        <v>3389.3792121297956</v>
      </c>
      <c r="H1135" s="74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2"/>
      <c r="X1135" s="2"/>
      <c r="Y1135" s="2"/>
    </row>
    <row r="1136" spans="3:25" s="72" customFormat="1">
      <c r="C1136" s="3">
        <f t="shared" si="61"/>
        <v>959.04590738284355</v>
      </c>
      <c r="D1136" s="3">
        <f t="shared" si="62"/>
        <v>405214.83101693512</v>
      </c>
      <c r="E1136" s="91">
        <f t="shared" si="63"/>
        <v>3389.3792121297961</v>
      </c>
      <c r="F1136" s="3"/>
      <c r="G1136" s="93">
        <f t="shared" si="64"/>
        <v>3389.3792121297956</v>
      </c>
      <c r="H1136" s="74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2"/>
      <c r="X1136" s="2"/>
      <c r="Y1136" s="2"/>
    </row>
    <row r="1137" spans="3:25" s="72" customFormat="1">
      <c r="C1137" s="3">
        <f t="shared" si="61"/>
        <v>965.4395467653959</v>
      </c>
      <c r="D1137" s="3">
        <f t="shared" si="62"/>
        <v>405214.83101693512</v>
      </c>
      <c r="E1137" s="91">
        <f t="shared" si="63"/>
        <v>3389.3792121297956</v>
      </c>
      <c r="F1137" s="3"/>
      <c r="G1137" s="93">
        <f t="shared" si="64"/>
        <v>3389.3792121297961</v>
      </c>
      <c r="H1137" s="74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2"/>
      <c r="X1137" s="2"/>
      <c r="Y1137" s="2"/>
    </row>
    <row r="1138" spans="3:25" s="72" customFormat="1">
      <c r="C1138" s="3">
        <f t="shared" si="61"/>
        <v>971.87581041049862</v>
      </c>
      <c r="D1138" s="3">
        <f t="shared" si="62"/>
        <v>405214.83101693512</v>
      </c>
      <c r="E1138" s="91">
        <f t="shared" si="63"/>
        <v>3389.3792121297956</v>
      </c>
      <c r="F1138" s="3"/>
      <c r="G1138" s="93">
        <f t="shared" si="64"/>
        <v>3389.3792121297956</v>
      </c>
      <c r="H1138" s="74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2"/>
      <c r="X1138" s="2"/>
      <c r="Y1138" s="2"/>
    </row>
    <row r="1139" spans="3:25" s="72" customFormat="1">
      <c r="C1139" s="3">
        <f t="shared" si="61"/>
        <v>978.35498247990199</v>
      </c>
      <c r="D1139" s="3">
        <f t="shared" si="62"/>
        <v>405214.83101693512</v>
      </c>
      <c r="E1139" s="91">
        <f t="shared" si="63"/>
        <v>3389.3792121297956</v>
      </c>
      <c r="F1139" s="3"/>
      <c r="G1139" s="93">
        <f t="shared" si="64"/>
        <v>3389.3792121297956</v>
      </c>
      <c r="H1139" s="74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2"/>
      <c r="X1139" s="2"/>
      <c r="Y1139" s="2"/>
    </row>
    <row r="1140" spans="3:25" s="72" customFormat="1">
      <c r="C1140" s="3">
        <f t="shared" si="61"/>
        <v>984.87734902976786</v>
      </c>
      <c r="D1140" s="3">
        <f t="shared" si="62"/>
        <v>405214.83101693512</v>
      </c>
      <c r="E1140" s="91">
        <f t="shared" si="63"/>
        <v>3389.3792121297956</v>
      </c>
      <c r="F1140" s="3"/>
      <c r="G1140" s="93">
        <f t="shared" si="64"/>
        <v>3389.3792121297956</v>
      </c>
      <c r="H1140" s="74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2"/>
      <c r="X1140" s="2"/>
      <c r="Y1140" s="2"/>
    </row>
    <row r="1141" spans="3:25" s="72" customFormat="1">
      <c r="C1141" s="3">
        <f t="shared" si="61"/>
        <v>991.4431980232996</v>
      </c>
      <c r="D1141" s="3">
        <f t="shared" si="62"/>
        <v>405214.83101693512</v>
      </c>
      <c r="E1141" s="91">
        <f t="shared" si="63"/>
        <v>3389.3792121297956</v>
      </c>
      <c r="F1141" s="3"/>
      <c r="G1141" s="93">
        <f t="shared" si="64"/>
        <v>3389.3792121297956</v>
      </c>
      <c r="H1141" s="74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2"/>
      <c r="X1141" s="2"/>
      <c r="Y1141" s="2"/>
    </row>
    <row r="1142" spans="3:25" s="72" customFormat="1">
      <c r="C1142" s="3">
        <f t="shared" si="61"/>
        <v>998.05281934345498</v>
      </c>
      <c r="D1142" s="3">
        <f t="shared" si="62"/>
        <v>405214.83101693512</v>
      </c>
      <c r="E1142" s="91">
        <f t="shared" si="63"/>
        <v>3389.3792121297952</v>
      </c>
      <c r="F1142" s="3"/>
      <c r="G1142" s="93">
        <f t="shared" si="64"/>
        <v>3389.3792121297956</v>
      </c>
      <c r="H1142" s="74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2"/>
      <c r="X1142" s="2"/>
      <c r="Y1142" s="2"/>
    </row>
    <row r="1143" spans="3:25" s="72" customFormat="1">
      <c r="C1143" s="3">
        <f t="shared" si="61"/>
        <v>1004.7065048057445</v>
      </c>
      <c r="D1143" s="3">
        <f t="shared" si="62"/>
        <v>405214.83101693512</v>
      </c>
      <c r="E1143" s="91">
        <f t="shared" si="63"/>
        <v>3389.3792121297956</v>
      </c>
      <c r="F1143" s="3"/>
      <c r="G1143" s="93">
        <f t="shared" si="64"/>
        <v>3389.3792121297952</v>
      </c>
      <c r="H1143" s="74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2"/>
      <c r="X1143" s="2"/>
      <c r="Y1143" s="2"/>
    </row>
    <row r="1144" spans="3:25" s="72" customFormat="1">
      <c r="C1144" s="3">
        <f t="shared" si="61"/>
        <v>1011.4045481711163</v>
      </c>
      <c r="D1144" s="3">
        <f t="shared" si="62"/>
        <v>405214.83101693512</v>
      </c>
      <c r="E1144" s="91">
        <f t="shared" si="63"/>
        <v>3389.3792121297956</v>
      </c>
      <c r="F1144" s="3"/>
      <c r="G1144" s="93">
        <f t="shared" si="64"/>
        <v>3389.3792121297956</v>
      </c>
      <c r="H1144" s="74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2"/>
      <c r="X1144" s="2"/>
      <c r="Y1144" s="2"/>
    </row>
    <row r="1145" spans="3:25" s="72" customFormat="1">
      <c r="C1145" s="3">
        <f t="shared" si="61"/>
        <v>1018.1472451589237</v>
      </c>
      <c r="D1145" s="3">
        <f t="shared" si="62"/>
        <v>405214.83101693512</v>
      </c>
      <c r="E1145" s="91">
        <f t="shared" si="63"/>
        <v>3389.3792121297961</v>
      </c>
      <c r="F1145" s="3"/>
      <c r="G1145" s="93">
        <f t="shared" si="64"/>
        <v>3389.3792121297956</v>
      </c>
      <c r="H1145" s="74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2"/>
      <c r="X1145" s="2"/>
      <c r="Y1145" s="2"/>
    </row>
    <row r="1146" spans="3:25" s="72" customFormat="1">
      <c r="C1146" s="3">
        <f t="shared" si="61"/>
        <v>1024.9348934599834</v>
      </c>
      <c r="D1146" s="3">
        <f t="shared" si="62"/>
        <v>405214.83101693512</v>
      </c>
      <c r="E1146" s="91">
        <f t="shared" si="63"/>
        <v>3389.3792121297961</v>
      </c>
      <c r="F1146" s="3"/>
      <c r="G1146" s="93">
        <f t="shared" si="64"/>
        <v>3389.3792121297961</v>
      </c>
      <c r="H1146" s="74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2"/>
      <c r="X1146" s="2"/>
      <c r="Y1146" s="2"/>
    </row>
    <row r="1147" spans="3:25" s="72" customFormat="1">
      <c r="C1147" s="3">
        <f t="shared" si="61"/>
        <v>1031.7677927497164</v>
      </c>
      <c r="D1147" s="3">
        <f t="shared" si="62"/>
        <v>405214.83101693512</v>
      </c>
      <c r="E1147" s="91">
        <f t="shared" si="63"/>
        <v>3389.3792121297956</v>
      </c>
      <c r="F1147" s="3"/>
      <c r="G1147" s="93">
        <f t="shared" si="64"/>
        <v>3389.3792121297961</v>
      </c>
      <c r="H1147" s="74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2"/>
      <c r="X1147" s="2"/>
      <c r="Y1147" s="2"/>
    </row>
    <row r="1148" spans="3:25" s="72" customFormat="1">
      <c r="C1148" s="3">
        <f t="shared" si="61"/>
        <v>1038.6462447013812</v>
      </c>
      <c r="D1148" s="3">
        <f t="shared" si="62"/>
        <v>405214.83101693512</v>
      </c>
      <c r="E1148" s="91">
        <f t="shared" si="63"/>
        <v>3389.3792121297956</v>
      </c>
      <c r="F1148" s="3"/>
      <c r="G1148" s="93">
        <f t="shared" si="64"/>
        <v>3389.3792121297956</v>
      </c>
      <c r="H1148" s="74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2"/>
      <c r="X1148" s="2"/>
      <c r="Y1148" s="2"/>
    </row>
    <row r="1149" spans="3:25" s="72" customFormat="1">
      <c r="C1149" s="3">
        <f t="shared" si="61"/>
        <v>1045.5705529993904</v>
      </c>
      <c r="D1149" s="3">
        <f t="shared" si="62"/>
        <v>405214.83101693512</v>
      </c>
      <c r="E1149" s="91">
        <f t="shared" si="63"/>
        <v>3389.3792121297956</v>
      </c>
      <c r="F1149" s="3"/>
      <c r="G1149" s="93">
        <f t="shared" si="64"/>
        <v>3389.3792121297956</v>
      </c>
      <c r="H1149" s="74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2"/>
      <c r="X1149" s="2"/>
      <c r="Y1149" s="2"/>
    </row>
    <row r="1150" spans="3:25" s="72" customFormat="1">
      <c r="C1150" s="3">
        <f t="shared" si="61"/>
        <v>1052.5410233527195</v>
      </c>
      <c r="D1150" s="3">
        <f t="shared" si="62"/>
        <v>405214.83101693512</v>
      </c>
      <c r="E1150" s="91">
        <f t="shared" si="63"/>
        <v>3389.3792121297956</v>
      </c>
      <c r="F1150" s="3"/>
      <c r="G1150" s="93">
        <f t="shared" si="64"/>
        <v>3389.3792121297956</v>
      </c>
      <c r="H1150" s="74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2"/>
      <c r="X1150" s="2"/>
      <c r="Y1150" s="2"/>
    </row>
    <row r="1151" spans="3:25" s="72" customFormat="1">
      <c r="C1151" s="3">
        <f t="shared" si="61"/>
        <v>1059.5579635084046</v>
      </c>
      <c r="D1151" s="3">
        <f t="shared" si="62"/>
        <v>405214.83101693512</v>
      </c>
      <c r="E1151" s="91">
        <f t="shared" si="63"/>
        <v>3389.3792121297961</v>
      </c>
      <c r="F1151" s="3"/>
      <c r="G1151" s="93">
        <f t="shared" si="64"/>
        <v>3389.3792121297956</v>
      </c>
      <c r="H1151" s="74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2"/>
      <c r="X1151" s="2"/>
      <c r="Y1151" s="2"/>
    </row>
    <row r="1152" spans="3:25" s="72" customFormat="1">
      <c r="C1152" s="3">
        <f t="shared" si="61"/>
        <v>1066.6216832651273</v>
      </c>
      <c r="D1152" s="3">
        <f t="shared" si="62"/>
        <v>405214.83101693512</v>
      </c>
      <c r="E1152" s="91">
        <f t="shared" si="63"/>
        <v>3389.3792121297956</v>
      </c>
      <c r="F1152" s="3"/>
      <c r="G1152" s="93">
        <f t="shared" si="64"/>
        <v>3389.3792121297961</v>
      </c>
      <c r="H1152" s="74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2"/>
      <c r="X1152" s="2"/>
      <c r="Y1152" s="2"/>
    </row>
    <row r="1153" spans="3:25" s="72" customFormat="1">
      <c r="C1153" s="3">
        <f t="shared" si="61"/>
        <v>1073.7324944868947</v>
      </c>
      <c r="D1153" s="3">
        <f t="shared" si="62"/>
        <v>405214.83101693512</v>
      </c>
      <c r="E1153" s="91">
        <f t="shared" si="63"/>
        <v>3389.3792121297961</v>
      </c>
      <c r="F1153" s="3"/>
      <c r="G1153" s="93">
        <f t="shared" si="64"/>
        <v>3389.3792121297956</v>
      </c>
      <c r="H1153" s="74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2"/>
      <c r="X1153" s="2"/>
      <c r="Y1153" s="2"/>
    </row>
    <row r="1154" spans="3:25" s="72" customFormat="1">
      <c r="C1154" s="3">
        <f t="shared" ref="C1154:C1217" si="65">IF($D$10=0,IF(B159&lt;=$G$9,IF(ISERR(PPMT($G$11/12,B159-$D$7+$F$1012,$D$7-$D$7+$F$1012,-D1153)),"",PPMT($G$11/12,B159-$D$7+$F$1012,$D$7-$D$7+$F$1012,-D1153)),IF(ISERR(PPMT($G$12/12,B159-$D$7+$F$1012,$D$7-$D$7+$F$1012,-D1153)),"",PPMT($G$12/12,B159-$D$7+$F$1012-$G$9,$D$7-$D$7+$F$1012-$G$9,-D1153))),IF($D$10&lt;=$G$9,IF(B159&lt;=$G$9,IF(ISERR(PPMT($G$11/12,B159-$D$7+$F$1012,$D$7-$D$7+$F$1012,-D1153)),"",PPMT($G$11/12,B159-$D$7+$F$1012,$D$7-$D$7+$F$1012,-D1153)),IF(ISERR(PPMT($G$12/12,B159-$D$7+$F$1012+$D$10-$G$9,$D$7-$D$7+$F$1012+$D$10-$G$9,-D1153)),"",PPMT($G$12/12,B159-$D$7+$F$1012+$D$10-$G$9,$D$7-$D$7+$F$1012+$D$10-$G$9,-D1153))),IF(B159&lt;=$G$9,IF(ISERR(PPMT($G$11/12,B159-$D$7+$F$1012,$D$7-$D$7+$F$1012,-D1153)),"",PPMT($G$11/12,B159-$D$7+$F$1012,$D$7-$D$7+$F$1012,-D1153)),IF(ISERR(PPMT($G$12/12,B159-$D$7+$F$1012,$D$7-$D$7+$F$1012,-D1153)),"",PPMT($G$12/12,B159-$D$7+$F$1012,$D$7-$D$7+$F$1012,-D1153)))))</f>
        <v>1080.8907111168073</v>
      </c>
      <c r="D1154" s="3">
        <f t="shared" ref="D1154:D1217" si="66">IF(B159&lt;$D$7-$G$10,$F$30,$D$1021)</f>
        <v>405214.83101693512</v>
      </c>
      <c r="E1154" s="91">
        <f t="shared" si="63"/>
        <v>3389.3792121297956</v>
      </c>
      <c r="F1154" s="3"/>
      <c r="G1154" s="93">
        <f t="shared" si="64"/>
        <v>3389.3792121297961</v>
      </c>
      <c r="H1154" s="74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2"/>
      <c r="X1154" s="2"/>
      <c r="Y1154" s="2"/>
    </row>
    <row r="1155" spans="3:25" s="72" customFormat="1">
      <c r="C1155" s="3">
        <f t="shared" si="65"/>
        <v>1088.0966491909194</v>
      </c>
      <c r="D1155" s="3">
        <f t="shared" si="66"/>
        <v>405214.83101693512</v>
      </c>
      <c r="E1155" s="91">
        <f t="shared" si="63"/>
        <v>3389.3792121297956</v>
      </c>
      <c r="F1155" s="3"/>
      <c r="G1155" s="93">
        <f t="shared" si="64"/>
        <v>3389.3792121297956</v>
      </c>
      <c r="H1155" s="74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2"/>
      <c r="X1155" s="2"/>
      <c r="Y1155" s="2"/>
    </row>
    <row r="1156" spans="3:25" s="72" customFormat="1">
      <c r="C1156" s="3">
        <f t="shared" si="65"/>
        <v>1095.3506268521921</v>
      </c>
      <c r="D1156" s="3">
        <f t="shared" si="66"/>
        <v>405214.83101693512</v>
      </c>
      <c r="E1156" s="91">
        <f t="shared" si="63"/>
        <v>3389.3792121297956</v>
      </c>
      <c r="F1156" s="3"/>
      <c r="G1156" s="93">
        <f t="shared" si="64"/>
        <v>3389.3792121297956</v>
      </c>
      <c r="H1156" s="74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2"/>
      <c r="X1156" s="2"/>
      <c r="Y1156" s="2"/>
    </row>
    <row r="1157" spans="3:25" s="72" customFormat="1">
      <c r="C1157" s="3">
        <f t="shared" si="65"/>
        <v>1102.6529643645401</v>
      </c>
      <c r="D1157" s="3">
        <f t="shared" si="66"/>
        <v>405214.83101693512</v>
      </c>
      <c r="E1157" s="91">
        <f t="shared" si="63"/>
        <v>3389.3792121297956</v>
      </c>
      <c r="F1157" s="3"/>
      <c r="G1157" s="93">
        <f t="shared" si="64"/>
        <v>3389.3792121297956</v>
      </c>
      <c r="H1157" s="74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2"/>
      <c r="X1157" s="2"/>
      <c r="Y1157" s="2"/>
    </row>
    <row r="1158" spans="3:25" s="72" customFormat="1">
      <c r="C1158" s="3">
        <f t="shared" si="65"/>
        <v>1110.0039841269704</v>
      </c>
      <c r="D1158" s="3">
        <f t="shared" si="66"/>
        <v>405214.83101693512</v>
      </c>
      <c r="E1158" s="91">
        <f t="shared" si="63"/>
        <v>3389.3792121297956</v>
      </c>
      <c r="F1158" s="3"/>
      <c r="G1158" s="93">
        <f t="shared" si="64"/>
        <v>3389.3792121297956</v>
      </c>
      <c r="H1158" s="74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2"/>
      <c r="X1158" s="2"/>
      <c r="Y1158" s="2"/>
    </row>
    <row r="1159" spans="3:25" s="72" customFormat="1">
      <c r="C1159" s="3">
        <f t="shared" si="65"/>
        <v>1117.4040106878169</v>
      </c>
      <c r="D1159" s="3">
        <f t="shared" si="66"/>
        <v>405214.83101693512</v>
      </c>
      <c r="E1159" s="91">
        <f t="shared" si="63"/>
        <v>3389.3792121297956</v>
      </c>
      <c r="F1159" s="3"/>
      <c r="G1159" s="93">
        <f t="shared" si="64"/>
        <v>3389.3792121297956</v>
      </c>
      <c r="H1159" s="74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2"/>
      <c r="X1159" s="2"/>
      <c r="Y1159" s="2"/>
    </row>
    <row r="1160" spans="3:25" s="72" customFormat="1">
      <c r="C1160" s="3">
        <f t="shared" si="65"/>
        <v>1124.8533707590689</v>
      </c>
      <c r="D1160" s="3">
        <f t="shared" si="66"/>
        <v>405214.83101693512</v>
      </c>
      <c r="E1160" s="91">
        <f t="shared" si="63"/>
        <v>3389.3792121297956</v>
      </c>
      <c r="F1160" s="3"/>
      <c r="G1160" s="93">
        <f t="shared" si="64"/>
        <v>3389.3792121297956</v>
      </c>
      <c r="H1160" s="74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2"/>
      <c r="X1160" s="2"/>
      <c r="Y1160" s="2"/>
    </row>
    <row r="1161" spans="3:25" s="72" customFormat="1">
      <c r="C1161" s="3">
        <f t="shared" si="65"/>
        <v>1132.3523932307962</v>
      </c>
      <c r="D1161" s="3">
        <f t="shared" si="66"/>
        <v>405214.83101693512</v>
      </c>
      <c r="E1161" s="91">
        <f t="shared" ref="E1161:E1224" si="67">IF(E159="","",(E159+IF(G159="",0,G159))/POWER($D$26+1,B159/12))</f>
        <v>3389.3792121297956</v>
      </c>
      <c r="F1161" s="3"/>
      <c r="G1161" s="93">
        <f t="shared" si="64"/>
        <v>3389.3792121297956</v>
      </c>
      <c r="H1161" s="74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2"/>
      <c r="X1161" s="2"/>
      <c r="Y1161" s="2"/>
    </row>
    <row r="1162" spans="3:25" s="72" customFormat="1">
      <c r="C1162" s="3">
        <f t="shared" si="65"/>
        <v>1139.9014091856679</v>
      </c>
      <c r="D1162" s="3">
        <f t="shared" si="66"/>
        <v>405214.83101693512</v>
      </c>
      <c r="E1162" s="91">
        <f t="shared" si="67"/>
        <v>3389.3792121297956</v>
      </c>
      <c r="F1162" s="3"/>
      <c r="G1162" s="93">
        <f t="shared" ref="G1162:G1225" si="68">IF(E159="","",(E159+IF(G159="",0,G159)))</f>
        <v>3389.3792121297956</v>
      </c>
      <c r="H1162" s="74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2"/>
      <c r="X1162" s="2"/>
      <c r="Y1162" s="2"/>
    </row>
    <row r="1163" spans="3:25" s="72" customFormat="1">
      <c r="C1163" s="3">
        <f t="shared" si="65"/>
        <v>1147.5007519135727</v>
      </c>
      <c r="D1163" s="3">
        <f t="shared" si="66"/>
        <v>405214.83101693512</v>
      </c>
      <c r="E1163" s="91">
        <f t="shared" si="67"/>
        <v>3389.3792121297956</v>
      </c>
      <c r="F1163" s="3"/>
      <c r="G1163" s="93">
        <f t="shared" si="68"/>
        <v>3389.3792121297956</v>
      </c>
      <c r="H1163" s="74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2"/>
      <c r="X1163" s="2"/>
      <c r="Y1163" s="2"/>
    </row>
    <row r="1164" spans="3:25" s="72" customFormat="1">
      <c r="C1164" s="3">
        <f t="shared" si="65"/>
        <v>1155.1507569263299</v>
      </c>
      <c r="D1164" s="3">
        <f t="shared" si="66"/>
        <v>405214.83101693512</v>
      </c>
      <c r="E1164" s="91">
        <f t="shared" si="67"/>
        <v>3389.3792121297956</v>
      </c>
      <c r="F1164" s="3"/>
      <c r="G1164" s="93">
        <f t="shared" si="68"/>
        <v>3389.3792121297956</v>
      </c>
      <c r="H1164" s="74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2"/>
      <c r="X1164" s="2"/>
      <c r="Y1164" s="2"/>
    </row>
    <row r="1165" spans="3:25" s="72" customFormat="1">
      <c r="C1165" s="3">
        <f t="shared" si="65"/>
        <v>1162.8517619725051</v>
      </c>
      <c r="D1165" s="3">
        <f t="shared" si="66"/>
        <v>405214.83101693512</v>
      </c>
      <c r="E1165" s="91">
        <f t="shared" si="67"/>
        <v>3389.3792121297961</v>
      </c>
      <c r="F1165" s="3"/>
      <c r="G1165" s="93">
        <f t="shared" si="68"/>
        <v>3389.3792121297956</v>
      </c>
      <c r="H1165" s="74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2"/>
      <c r="X1165" s="2"/>
      <c r="Y1165" s="2"/>
    </row>
    <row r="1166" spans="3:25" s="72" customFormat="1">
      <c r="C1166" s="3">
        <f t="shared" si="65"/>
        <v>1170.604107052322</v>
      </c>
      <c r="D1166" s="3">
        <f t="shared" si="66"/>
        <v>405214.83101693512</v>
      </c>
      <c r="E1166" s="91">
        <f t="shared" si="67"/>
        <v>3389.3792121297961</v>
      </c>
      <c r="F1166" s="3"/>
      <c r="G1166" s="93">
        <f t="shared" si="68"/>
        <v>3389.3792121297961</v>
      </c>
      <c r="H1166" s="74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2"/>
      <c r="X1166" s="2"/>
      <c r="Y1166" s="2"/>
    </row>
    <row r="1167" spans="3:25" s="72" customFormat="1">
      <c r="C1167" s="3">
        <f t="shared" si="65"/>
        <v>1178.4081344326707</v>
      </c>
      <c r="D1167" s="3">
        <f t="shared" si="66"/>
        <v>405214.83101693512</v>
      </c>
      <c r="E1167" s="91">
        <f t="shared" si="67"/>
        <v>3389.3792121297956</v>
      </c>
      <c r="F1167" s="3"/>
      <c r="G1167" s="93">
        <f t="shared" si="68"/>
        <v>3389.3792121297961</v>
      </c>
      <c r="H1167" s="74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2"/>
      <c r="X1167" s="2"/>
      <c r="Y1167" s="2"/>
    </row>
    <row r="1168" spans="3:25" s="72" customFormat="1">
      <c r="C1168" s="3">
        <f t="shared" si="65"/>
        <v>1186.2641886622216</v>
      </c>
      <c r="D1168" s="3">
        <f t="shared" si="66"/>
        <v>405214.83101693512</v>
      </c>
      <c r="E1168" s="91">
        <f t="shared" si="67"/>
        <v>3389.3792121297961</v>
      </c>
      <c r="F1168" s="3"/>
      <c r="G1168" s="93">
        <f t="shared" si="68"/>
        <v>3389.3792121297956</v>
      </c>
      <c r="H1168" s="74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2"/>
      <c r="X1168" s="2"/>
      <c r="Y1168" s="2"/>
    </row>
    <row r="1169" spans="3:25" s="72" customFormat="1">
      <c r="C1169" s="3">
        <f t="shared" si="65"/>
        <v>1194.1726165866367</v>
      </c>
      <c r="D1169" s="3">
        <f t="shared" si="66"/>
        <v>405214.83101693512</v>
      </c>
      <c r="E1169" s="91">
        <f t="shared" si="67"/>
        <v>3389.3792121297956</v>
      </c>
      <c r="F1169" s="3"/>
      <c r="G1169" s="93">
        <f t="shared" si="68"/>
        <v>3389.3792121297961</v>
      </c>
      <c r="H1169" s="74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2"/>
      <c r="X1169" s="2"/>
      <c r="Y1169" s="2"/>
    </row>
    <row r="1170" spans="3:25" s="72" customFormat="1">
      <c r="C1170" s="3">
        <f t="shared" si="65"/>
        <v>1202.1337673638811</v>
      </c>
      <c r="D1170" s="3">
        <f t="shared" si="66"/>
        <v>405214.83101693512</v>
      </c>
      <c r="E1170" s="91">
        <f t="shared" si="67"/>
        <v>3389.3792121297956</v>
      </c>
      <c r="F1170" s="3"/>
      <c r="G1170" s="93">
        <f t="shared" si="68"/>
        <v>3389.3792121297956</v>
      </c>
      <c r="H1170" s="74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2"/>
      <c r="X1170" s="2"/>
      <c r="Y1170" s="2"/>
    </row>
    <row r="1171" spans="3:25" s="72" customFormat="1">
      <c r="C1171" s="3">
        <f t="shared" si="65"/>
        <v>1210.1479924796402</v>
      </c>
      <c r="D1171" s="3">
        <f t="shared" si="66"/>
        <v>405214.83101693512</v>
      </c>
      <c r="E1171" s="91">
        <f t="shared" si="67"/>
        <v>3389.3792121297956</v>
      </c>
      <c r="F1171" s="3"/>
      <c r="G1171" s="93">
        <f t="shared" si="68"/>
        <v>3389.3792121297956</v>
      </c>
      <c r="H1171" s="74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2"/>
      <c r="X1171" s="2"/>
      <c r="Y1171" s="2"/>
    </row>
    <row r="1172" spans="3:25" s="72" customFormat="1">
      <c r="C1172" s="3">
        <f t="shared" si="65"/>
        <v>1218.2156457628375</v>
      </c>
      <c r="D1172" s="3">
        <f t="shared" si="66"/>
        <v>405214.83101693512</v>
      </c>
      <c r="E1172" s="91">
        <f t="shared" si="67"/>
        <v>3389.3792121297956</v>
      </c>
      <c r="F1172" s="3"/>
      <c r="G1172" s="93">
        <f t="shared" si="68"/>
        <v>3389.3792121297956</v>
      </c>
      <c r="H1172" s="74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2"/>
      <c r="X1172" s="2"/>
      <c r="Y1172" s="2"/>
    </row>
    <row r="1173" spans="3:25" s="72" customFormat="1">
      <c r="C1173" s="3">
        <f t="shared" si="65"/>
        <v>1226.3370834012567</v>
      </c>
      <c r="D1173" s="3">
        <f t="shared" si="66"/>
        <v>405214.83101693512</v>
      </c>
      <c r="E1173" s="91">
        <f t="shared" si="67"/>
        <v>3389.3792121297961</v>
      </c>
      <c r="F1173" s="3"/>
      <c r="G1173" s="93">
        <f t="shared" si="68"/>
        <v>3389.3792121297956</v>
      </c>
      <c r="H1173" s="74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2"/>
      <c r="X1173" s="2"/>
      <c r="Y1173" s="2"/>
    </row>
    <row r="1174" spans="3:25" s="72" customFormat="1">
      <c r="C1174" s="3">
        <f t="shared" si="65"/>
        <v>1234.512663957265</v>
      </c>
      <c r="D1174" s="3">
        <f t="shared" si="66"/>
        <v>405214.83101693512</v>
      </c>
      <c r="E1174" s="91">
        <f t="shared" si="67"/>
        <v>3389.3792121297956</v>
      </c>
      <c r="F1174" s="3"/>
      <c r="G1174" s="93">
        <f t="shared" si="68"/>
        <v>3389.3792121297961</v>
      </c>
      <c r="H1174" s="74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2"/>
      <c r="X1174" s="2"/>
      <c r="Y1174" s="2"/>
    </row>
    <row r="1175" spans="3:25" s="72" customFormat="1">
      <c r="C1175" s="3">
        <f t="shared" si="65"/>
        <v>1242.7427483836468</v>
      </c>
      <c r="D1175" s="3">
        <f t="shared" si="66"/>
        <v>405214.83101693512</v>
      </c>
      <c r="E1175" s="91">
        <f t="shared" si="67"/>
        <v>3389.3792121297956</v>
      </c>
      <c r="F1175" s="3"/>
      <c r="G1175" s="93">
        <f t="shared" si="68"/>
        <v>3389.3792121297956</v>
      </c>
      <c r="H1175" s="74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2"/>
      <c r="X1175" s="2"/>
      <c r="Y1175" s="2"/>
    </row>
    <row r="1176" spans="3:25" s="72" customFormat="1">
      <c r="C1176" s="3">
        <f t="shared" si="65"/>
        <v>1251.0277000395376</v>
      </c>
      <c r="D1176" s="3">
        <f t="shared" si="66"/>
        <v>405214.83101693512</v>
      </c>
      <c r="E1176" s="91">
        <f t="shared" si="67"/>
        <v>3389.3792121297961</v>
      </c>
      <c r="F1176" s="3"/>
      <c r="G1176" s="93">
        <f t="shared" si="68"/>
        <v>3389.3792121297956</v>
      </c>
      <c r="H1176" s="74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2"/>
      <c r="X1176" s="2"/>
      <c r="Y1176" s="2"/>
    </row>
    <row r="1177" spans="3:25" s="72" customFormat="1">
      <c r="C1177" s="3">
        <f t="shared" si="65"/>
        <v>1259.367884706468</v>
      </c>
      <c r="D1177" s="3">
        <f t="shared" si="66"/>
        <v>405214.83101693512</v>
      </c>
      <c r="E1177" s="91">
        <f t="shared" si="67"/>
        <v>3389.3792121297956</v>
      </c>
      <c r="F1177" s="3"/>
      <c r="G1177" s="93">
        <f t="shared" si="68"/>
        <v>3389.3792121297961</v>
      </c>
      <c r="H1177" s="74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2"/>
      <c r="X1177" s="2"/>
      <c r="Y1177" s="2"/>
    </row>
    <row r="1178" spans="3:25" s="72" customFormat="1">
      <c r="C1178" s="3">
        <f t="shared" si="65"/>
        <v>1267.7636706045112</v>
      </c>
      <c r="D1178" s="3">
        <f t="shared" si="66"/>
        <v>405214.83101693512</v>
      </c>
      <c r="E1178" s="91">
        <f t="shared" si="67"/>
        <v>3389.3792121297956</v>
      </c>
      <c r="F1178" s="3"/>
      <c r="G1178" s="93">
        <f t="shared" si="68"/>
        <v>3389.3792121297956</v>
      </c>
      <c r="H1178" s="74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2"/>
      <c r="X1178" s="2"/>
      <c r="Y1178" s="2"/>
    </row>
    <row r="1179" spans="3:25" s="72" customFormat="1">
      <c r="C1179" s="3">
        <f t="shared" si="65"/>
        <v>1276.2154284085411</v>
      </c>
      <c r="D1179" s="3">
        <f t="shared" si="66"/>
        <v>405214.83101693512</v>
      </c>
      <c r="E1179" s="91">
        <f t="shared" si="67"/>
        <v>3389.3792121297952</v>
      </c>
      <c r="F1179" s="3"/>
      <c r="G1179" s="93">
        <f t="shared" si="68"/>
        <v>3389.3792121297956</v>
      </c>
      <c r="H1179" s="74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2"/>
      <c r="X1179" s="2"/>
      <c r="Y1179" s="2"/>
    </row>
    <row r="1180" spans="3:25" s="72" customFormat="1">
      <c r="C1180" s="3">
        <f t="shared" si="65"/>
        <v>1284.723531264598</v>
      </c>
      <c r="D1180" s="3">
        <f t="shared" si="66"/>
        <v>405214.83101693512</v>
      </c>
      <c r="E1180" s="91">
        <f t="shared" si="67"/>
        <v>3389.3792121297956</v>
      </c>
      <c r="F1180" s="3"/>
      <c r="G1180" s="93">
        <f t="shared" si="68"/>
        <v>3389.3792121297952</v>
      </c>
      <c r="H1180" s="74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2"/>
      <c r="X1180" s="2"/>
      <c r="Y1180" s="2"/>
    </row>
    <row r="1181" spans="3:25" s="72" customFormat="1">
      <c r="C1181" s="3">
        <f t="shared" si="65"/>
        <v>1293.2883548063623</v>
      </c>
      <c r="D1181" s="3">
        <f t="shared" si="66"/>
        <v>405214.83101693512</v>
      </c>
      <c r="E1181" s="91">
        <f t="shared" si="67"/>
        <v>3389.3792121297961</v>
      </c>
      <c r="F1181" s="3"/>
      <c r="G1181" s="93">
        <f t="shared" si="68"/>
        <v>3389.3792121297956</v>
      </c>
      <c r="H1181" s="74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2"/>
      <c r="X1181" s="2"/>
      <c r="Y1181" s="2"/>
    </row>
    <row r="1182" spans="3:25" s="72" customFormat="1">
      <c r="C1182" s="3">
        <f t="shared" si="65"/>
        <v>1301.9102771717378</v>
      </c>
      <c r="D1182" s="3">
        <f t="shared" si="66"/>
        <v>405214.83101693512</v>
      </c>
      <c r="E1182" s="91">
        <f t="shared" si="67"/>
        <v>3389.3792121297961</v>
      </c>
      <c r="F1182" s="3"/>
      <c r="G1182" s="93">
        <f t="shared" si="68"/>
        <v>3389.3792121297961</v>
      </c>
      <c r="H1182" s="74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2"/>
      <c r="X1182" s="2"/>
      <c r="Y1182" s="2"/>
    </row>
    <row r="1183" spans="3:25" s="72" customFormat="1">
      <c r="C1183" s="3">
        <f t="shared" si="65"/>
        <v>1310.5896790195493</v>
      </c>
      <c r="D1183" s="3">
        <f t="shared" si="66"/>
        <v>405214.83101693512</v>
      </c>
      <c r="E1183" s="91">
        <f t="shared" si="67"/>
        <v>3389.3792121297956</v>
      </c>
      <c r="F1183" s="3"/>
      <c r="G1183" s="93">
        <f t="shared" si="68"/>
        <v>3389.3792121297961</v>
      </c>
      <c r="H1183" s="74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2"/>
      <c r="X1183" s="2"/>
      <c r="Y1183" s="2"/>
    </row>
    <row r="1184" spans="3:25" s="72" customFormat="1">
      <c r="C1184" s="3">
        <f t="shared" si="65"/>
        <v>1319.3269435463467</v>
      </c>
      <c r="D1184" s="3">
        <f t="shared" si="66"/>
        <v>405214.83101693512</v>
      </c>
      <c r="E1184" s="91">
        <f t="shared" si="67"/>
        <v>3389.3792121297961</v>
      </c>
      <c r="F1184" s="3"/>
      <c r="G1184" s="93">
        <f t="shared" si="68"/>
        <v>3389.3792121297956</v>
      </c>
      <c r="H1184" s="74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2"/>
      <c r="X1184" s="2"/>
      <c r="Y1184" s="2"/>
    </row>
    <row r="1185" spans="3:25" s="72" customFormat="1">
      <c r="C1185" s="3">
        <f t="shared" si="65"/>
        <v>1328.1224565033219</v>
      </c>
      <c r="D1185" s="3">
        <f t="shared" si="66"/>
        <v>405214.83101693512</v>
      </c>
      <c r="E1185" s="91">
        <f t="shared" si="67"/>
        <v>3389.3792121297956</v>
      </c>
      <c r="F1185" s="3"/>
      <c r="G1185" s="93">
        <f t="shared" si="68"/>
        <v>3389.3792121297961</v>
      </c>
      <c r="H1185" s="74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2"/>
      <c r="X1185" s="2"/>
      <c r="Y1185" s="2"/>
    </row>
    <row r="1186" spans="3:25" s="72" customFormat="1">
      <c r="C1186" s="3">
        <f t="shared" si="65"/>
        <v>1336.9766062133442</v>
      </c>
      <c r="D1186" s="3">
        <f t="shared" si="66"/>
        <v>405214.83101693512</v>
      </c>
      <c r="E1186" s="91">
        <f t="shared" si="67"/>
        <v>3389.3792121297965</v>
      </c>
      <c r="F1186" s="3"/>
      <c r="G1186" s="93">
        <f t="shared" si="68"/>
        <v>3389.3792121297956</v>
      </c>
      <c r="H1186" s="74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2"/>
      <c r="X1186" s="2"/>
      <c r="Y1186" s="2"/>
    </row>
    <row r="1187" spans="3:25" s="72" customFormat="1">
      <c r="C1187" s="3">
        <f t="shared" si="65"/>
        <v>1345.8897835881</v>
      </c>
      <c r="D1187" s="3">
        <f t="shared" si="66"/>
        <v>405214.83101693512</v>
      </c>
      <c r="E1187" s="91">
        <f t="shared" si="67"/>
        <v>3389.3792121297956</v>
      </c>
      <c r="F1187" s="3"/>
      <c r="G1187" s="93">
        <f t="shared" si="68"/>
        <v>3389.3792121297965</v>
      </c>
      <c r="H1187" s="74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2"/>
      <c r="X1187" s="2"/>
      <c r="Y1187" s="2"/>
    </row>
    <row r="1188" spans="3:25" s="72" customFormat="1">
      <c r="C1188" s="3">
        <f t="shared" si="65"/>
        <v>1354.8623821453539</v>
      </c>
      <c r="D1188" s="3">
        <f t="shared" si="66"/>
        <v>405214.83101693512</v>
      </c>
      <c r="E1188" s="91">
        <f t="shared" si="67"/>
        <v>3389.3792121297961</v>
      </c>
      <c r="F1188" s="3"/>
      <c r="G1188" s="93">
        <f t="shared" si="68"/>
        <v>3389.3792121297956</v>
      </c>
      <c r="H1188" s="74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2"/>
      <c r="X1188" s="2"/>
      <c r="Y1188" s="2"/>
    </row>
    <row r="1189" spans="3:25" s="72" customFormat="1">
      <c r="C1189" s="3">
        <f t="shared" si="65"/>
        <v>1363.8947980263229</v>
      </c>
      <c r="D1189" s="3">
        <f t="shared" si="66"/>
        <v>405214.83101693512</v>
      </c>
      <c r="E1189" s="91">
        <f t="shared" si="67"/>
        <v>3389.3792121297956</v>
      </c>
      <c r="F1189" s="3"/>
      <c r="G1189" s="93">
        <f t="shared" si="68"/>
        <v>3389.3792121297961</v>
      </c>
      <c r="H1189" s="74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2"/>
      <c r="X1189" s="2"/>
      <c r="Y1189" s="2"/>
    </row>
    <row r="1190" spans="3:25" s="72" customFormat="1">
      <c r="C1190" s="3">
        <f t="shared" si="65"/>
        <v>1372.9874300131651</v>
      </c>
      <c r="D1190" s="3">
        <f t="shared" si="66"/>
        <v>405214.83101693512</v>
      </c>
      <c r="E1190" s="91">
        <f t="shared" si="67"/>
        <v>3389.3792121297952</v>
      </c>
      <c r="F1190" s="3"/>
      <c r="G1190" s="93">
        <f t="shared" si="68"/>
        <v>3389.3792121297956</v>
      </c>
      <c r="H1190" s="74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2"/>
      <c r="X1190" s="2"/>
      <c r="Y1190" s="2"/>
    </row>
    <row r="1191" spans="3:25" s="72" customFormat="1">
      <c r="C1191" s="3">
        <f t="shared" si="65"/>
        <v>1382.1406795465862</v>
      </c>
      <c r="D1191" s="3">
        <f t="shared" si="66"/>
        <v>405214.83101693512</v>
      </c>
      <c r="E1191" s="91">
        <f t="shared" si="67"/>
        <v>3389.3792121297956</v>
      </c>
      <c r="F1191" s="3"/>
      <c r="G1191" s="93">
        <f t="shared" si="68"/>
        <v>3389.3792121297952</v>
      </c>
      <c r="H1191" s="74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2"/>
      <c r="X1191" s="2"/>
      <c r="Y1191" s="2"/>
    </row>
    <row r="1192" spans="3:25" s="72" customFormat="1">
      <c r="C1192" s="3">
        <f t="shared" si="65"/>
        <v>1391.3549507435632</v>
      </c>
      <c r="D1192" s="3">
        <f t="shared" si="66"/>
        <v>405214.83101693512</v>
      </c>
      <c r="E1192" s="91">
        <f t="shared" si="67"/>
        <v>3389.3792121297947</v>
      </c>
      <c r="F1192" s="3"/>
      <c r="G1192" s="93">
        <f t="shared" si="68"/>
        <v>3389.3792121297956</v>
      </c>
      <c r="H1192" s="74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2"/>
      <c r="X1192" s="2"/>
      <c r="Y1192" s="2"/>
    </row>
    <row r="1193" spans="3:25" s="72" customFormat="1">
      <c r="C1193" s="3">
        <f t="shared" si="65"/>
        <v>1400.6306504151871</v>
      </c>
      <c r="D1193" s="3">
        <f t="shared" si="66"/>
        <v>405214.83101693512</v>
      </c>
      <c r="E1193" s="91">
        <f t="shared" si="67"/>
        <v>3389.3792121297965</v>
      </c>
      <c r="F1193" s="3"/>
      <c r="G1193" s="93">
        <f t="shared" si="68"/>
        <v>3389.3792121297947</v>
      </c>
      <c r="H1193" s="74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2"/>
      <c r="X1193" s="2"/>
      <c r="Y1193" s="2"/>
    </row>
    <row r="1194" spans="3:25" s="72" customFormat="1">
      <c r="C1194" s="3">
        <f t="shared" si="65"/>
        <v>1409.9681880846219</v>
      </c>
      <c r="D1194" s="3">
        <f t="shared" si="66"/>
        <v>405214.83101693512</v>
      </c>
      <c r="E1194" s="91">
        <f t="shared" si="67"/>
        <v>3389.3792121297956</v>
      </c>
      <c r="F1194" s="3"/>
      <c r="G1194" s="93">
        <f t="shared" si="68"/>
        <v>3389.3792121297965</v>
      </c>
      <c r="H1194" s="74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2"/>
      <c r="X1194" s="2"/>
      <c r="Y1194" s="2"/>
    </row>
    <row r="1195" spans="3:25" s="72" customFormat="1">
      <c r="C1195" s="3">
        <f t="shared" si="65"/>
        <v>1419.3679760051859</v>
      </c>
      <c r="D1195" s="3">
        <f t="shared" si="66"/>
        <v>405214.83101693512</v>
      </c>
      <c r="E1195" s="91">
        <f t="shared" si="67"/>
        <v>3389.3792121297956</v>
      </c>
      <c r="F1195" s="3"/>
      <c r="G1195" s="93">
        <f t="shared" si="68"/>
        <v>3389.3792121297956</v>
      </c>
      <c r="H1195" s="74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2"/>
      <c r="X1195" s="2"/>
      <c r="Y1195" s="2"/>
    </row>
    <row r="1196" spans="3:25" s="72" customFormat="1">
      <c r="C1196" s="3">
        <f t="shared" si="65"/>
        <v>1428.8304291785537</v>
      </c>
      <c r="D1196" s="3">
        <f t="shared" si="66"/>
        <v>405214.83101693512</v>
      </c>
      <c r="E1196" s="91">
        <f t="shared" si="67"/>
        <v>3389.3792121297956</v>
      </c>
      <c r="F1196" s="3"/>
      <c r="G1196" s="93">
        <f t="shared" si="68"/>
        <v>3389.3792121297956</v>
      </c>
      <c r="H1196" s="74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2"/>
      <c r="X1196" s="2"/>
      <c r="Y1196" s="2"/>
    </row>
    <row r="1197" spans="3:25" s="72" customFormat="1">
      <c r="C1197" s="3">
        <f t="shared" si="65"/>
        <v>1438.3559653730774</v>
      </c>
      <c r="D1197" s="3">
        <f t="shared" si="66"/>
        <v>405214.83101693512</v>
      </c>
      <c r="E1197" s="91">
        <f t="shared" si="67"/>
        <v>3389.3792121297956</v>
      </c>
      <c r="F1197" s="3"/>
      <c r="G1197" s="93">
        <f t="shared" si="68"/>
        <v>3389.3792121297956</v>
      </c>
      <c r="H1197" s="74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2"/>
      <c r="X1197" s="2"/>
      <c r="Y1197" s="2"/>
    </row>
    <row r="1198" spans="3:25" s="72" customFormat="1">
      <c r="C1198" s="3">
        <f t="shared" si="65"/>
        <v>1447.9450051422316</v>
      </c>
      <c r="D1198" s="3">
        <f t="shared" si="66"/>
        <v>405214.83101693512</v>
      </c>
      <c r="E1198" s="91">
        <f t="shared" si="67"/>
        <v>3389.3792121297956</v>
      </c>
      <c r="F1198" s="3"/>
      <c r="G1198" s="93">
        <f t="shared" si="68"/>
        <v>3389.3792121297956</v>
      </c>
      <c r="H1198" s="74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2"/>
      <c r="X1198" s="2"/>
      <c r="Y1198" s="2"/>
    </row>
    <row r="1199" spans="3:25" s="72" customFormat="1">
      <c r="C1199" s="3">
        <f t="shared" si="65"/>
        <v>1457.5979718431795</v>
      </c>
      <c r="D1199" s="3">
        <f t="shared" si="66"/>
        <v>405214.83101693512</v>
      </c>
      <c r="E1199" s="91">
        <f t="shared" si="67"/>
        <v>3389.3792121297952</v>
      </c>
      <c r="F1199" s="3"/>
      <c r="G1199" s="93">
        <f t="shared" si="68"/>
        <v>3389.3792121297956</v>
      </c>
      <c r="H1199" s="74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2"/>
      <c r="X1199" s="2"/>
      <c r="Y1199" s="2"/>
    </row>
    <row r="1200" spans="3:25" s="72" customFormat="1">
      <c r="C1200" s="3">
        <f t="shared" si="65"/>
        <v>1467.3152916554675</v>
      </c>
      <c r="D1200" s="3">
        <f t="shared" si="66"/>
        <v>405214.83101693512</v>
      </c>
      <c r="E1200" s="91">
        <f t="shared" si="67"/>
        <v>3389.3792121297956</v>
      </c>
      <c r="F1200" s="3"/>
      <c r="G1200" s="93">
        <f t="shared" si="68"/>
        <v>3389.3792121297952</v>
      </c>
      <c r="H1200" s="74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2"/>
      <c r="X1200" s="2"/>
      <c r="Y1200" s="2"/>
    </row>
    <row r="1201" spans="3:25" s="72" customFormat="1">
      <c r="C1201" s="3">
        <f t="shared" si="65"/>
        <v>1477.0973935998372</v>
      </c>
      <c r="D1201" s="3">
        <f t="shared" si="66"/>
        <v>405214.83101693512</v>
      </c>
      <c r="E1201" s="91">
        <f t="shared" si="67"/>
        <v>3389.3792121297961</v>
      </c>
      <c r="F1201" s="3"/>
      <c r="G1201" s="93">
        <f t="shared" si="68"/>
        <v>3389.3792121297956</v>
      </c>
      <c r="H1201" s="74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2"/>
      <c r="X1201" s="2"/>
      <c r="Y1201" s="2"/>
    </row>
    <row r="1202" spans="3:25" s="72" customFormat="1">
      <c r="C1202" s="3">
        <f t="shared" si="65"/>
        <v>1486.9447095571695</v>
      </c>
      <c r="D1202" s="3">
        <f t="shared" si="66"/>
        <v>405214.83101693512</v>
      </c>
      <c r="E1202" s="91">
        <f t="shared" si="67"/>
        <v>3389.3792121297965</v>
      </c>
      <c r="F1202" s="3"/>
      <c r="G1202" s="93">
        <f t="shared" si="68"/>
        <v>3389.3792121297961</v>
      </c>
      <c r="H1202" s="74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2"/>
      <c r="X1202" s="2"/>
      <c r="Y1202" s="2"/>
    </row>
    <row r="1203" spans="3:25" s="72" customFormat="1">
      <c r="C1203" s="3">
        <f t="shared" si="65"/>
        <v>1496.8576742875507</v>
      </c>
      <c r="D1203" s="3">
        <f t="shared" si="66"/>
        <v>405214.83101693512</v>
      </c>
      <c r="E1203" s="91">
        <f t="shared" si="67"/>
        <v>3389.3792121297956</v>
      </c>
      <c r="F1203" s="3"/>
      <c r="G1203" s="93">
        <f t="shared" si="68"/>
        <v>3389.3792121297965</v>
      </c>
      <c r="H1203" s="74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2"/>
      <c r="X1203" s="2"/>
      <c r="Y1203" s="2"/>
    </row>
    <row r="1204" spans="3:25" s="72" customFormat="1">
      <c r="C1204" s="3">
        <f t="shared" si="65"/>
        <v>1506.8367254494676</v>
      </c>
      <c r="D1204" s="3">
        <f t="shared" si="66"/>
        <v>405214.83101693512</v>
      </c>
      <c r="E1204" s="91">
        <f t="shared" si="67"/>
        <v>3389.3792121297956</v>
      </c>
      <c r="F1204" s="3"/>
      <c r="G1204" s="93">
        <f t="shared" si="68"/>
        <v>3389.3792121297956</v>
      </c>
      <c r="H1204" s="74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2"/>
      <c r="X1204" s="2"/>
      <c r="Y1204" s="2"/>
    </row>
    <row r="1205" spans="3:25" s="72" customFormat="1">
      <c r="C1205" s="3">
        <f t="shared" si="65"/>
        <v>1516.8823036191307</v>
      </c>
      <c r="D1205" s="3">
        <f t="shared" si="66"/>
        <v>405214.83101693512</v>
      </c>
      <c r="E1205" s="91">
        <f t="shared" si="67"/>
        <v>3389.3792121297965</v>
      </c>
      <c r="F1205" s="3"/>
      <c r="G1205" s="93">
        <f t="shared" si="68"/>
        <v>3389.3792121297956</v>
      </c>
      <c r="H1205" s="74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2"/>
      <c r="X1205" s="2"/>
      <c r="Y1205" s="2"/>
    </row>
    <row r="1206" spans="3:25" s="72" customFormat="1">
      <c r="C1206" s="3">
        <f t="shared" si="65"/>
        <v>1526.9948523099249</v>
      </c>
      <c r="D1206" s="3">
        <f t="shared" si="66"/>
        <v>405214.83101693512</v>
      </c>
      <c r="E1206" s="91">
        <f t="shared" si="67"/>
        <v>3389.3792121297956</v>
      </c>
      <c r="F1206" s="3"/>
      <c r="G1206" s="93">
        <f t="shared" si="68"/>
        <v>3389.3792121297965</v>
      </c>
      <c r="H1206" s="74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2"/>
      <c r="X1206" s="2"/>
      <c r="Y1206" s="2"/>
    </row>
    <row r="1207" spans="3:25" s="72" customFormat="1">
      <c r="C1207" s="3">
        <f t="shared" si="65"/>
        <v>1537.1748179919909</v>
      </c>
      <c r="D1207" s="3">
        <f t="shared" si="66"/>
        <v>405214.83101693512</v>
      </c>
      <c r="E1207" s="91">
        <f t="shared" si="67"/>
        <v>3389.3792121297956</v>
      </c>
      <c r="F1207" s="3"/>
      <c r="G1207" s="93">
        <f t="shared" si="68"/>
        <v>3389.3792121297956</v>
      </c>
      <c r="H1207" s="74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2"/>
      <c r="X1207" s="2"/>
      <c r="Y1207" s="2"/>
    </row>
    <row r="1208" spans="3:25" s="72" customFormat="1">
      <c r="C1208" s="3">
        <f t="shared" si="65"/>
        <v>1547.4226501119376</v>
      </c>
      <c r="D1208" s="3">
        <f t="shared" si="66"/>
        <v>405214.83101693512</v>
      </c>
      <c r="E1208" s="91">
        <f t="shared" si="67"/>
        <v>3389.3792121297956</v>
      </c>
      <c r="F1208" s="3"/>
      <c r="G1208" s="93">
        <f t="shared" si="68"/>
        <v>3389.3792121297956</v>
      </c>
      <c r="H1208" s="74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2"/>
      <c r="X1208" s="2"/>
      <c r="Y1208" s="2"/>
    </row>
    <row r="1209" spans="3:25" s="72" customFormat="1">
      <c r="C1209" s="3">
        <f t="shared" si="65"/>
        <v>1557.7388011126839</v>
      </c>
      <c r="D1209" s="3">
        <f t="shared" si="66"/>
        <v>405214.83101693512</v>
      </c>
      <c r="E1209" s="91">
        <f t="shared" si="67"/>
        <v>3389.3792121297956</v>
      </c>
      <c r="F1209" s="3"/>
      <c r="G1209" s="93">
        <f t="shared" si="68"/>
        <v>3389.3792121297956</v>
      </c>
      <c r="H1209" s="74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2"/>
      <c r="X1209" s="2"/>
      <c r="Y1209" s="2"/>
    </row>
    <row r="1210" spans="3:25" s="72" customFormat="1">
      <c r="C1210" s="3">
        <f t="shared" si="65"/>
        <v>1568.1237264534352</v>
      </c>
      <c r="D1210" s="3">
        <f t="shared" si="66"/>
        <v>405214.83101693512</v>
      </c>
      <c r="E1210" s="91">
        <f t="shared" si="67"/>
        <v>3389.3792121297956</v>
      </c>
      <c r="F1210" s="3"/>
      <c r="G1210" s="93">
        <f t="shared" si="68"/>
        <v>3389.3792121297956</v>
      </c>
      <c r="H1210" s="74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2"/>
      <c r="X1210" s="2"/>
      <c r="Y1210" s="2"/>
    </row>
    <row r="1211" spans="3:25" s="72" customFormat="1">
      <c r="C1211" s="3">
        <f t="shared" si="65"/>
        <v>1578.5778846297915</v>
      </c>
      <c r="D1211" s="3">
        <f t="shared" si="66"/>
        <v>405214.83101693512</v>
      </c>
      <c r="E1211" s="91">
        <f t="shared" si="67"/>
        <v>3389.3792121297956</v>
      </c>
      <c r="F1211" s="3"/>
      <c r="G1211" s="93">
        <f t="shared" si="68"/>
        <v>3389.3792121297956</v>
      </c>
      <c r="H1211" s="74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2"/>
      <c r="X1211" s="2"/>
      <c r="Y1211" s="2"/>
    </row>
    <row r="1212" spans="3:25" s="72" customFormat="1">
      <c r="C1212" s="3">
        <f t="shared" si="65"/>
        <v>1589.1017371939899</v>
      </c>
      <c r="D1212" s="3">
        <f t="shared" si="66"/>
        <v>405214.83101693512</v>
      </c>
      <c r="E1212" s="91">
        <f t="shared" si="67"/>
        <v>3389.3792121297956</v>
      </c>
      <c r="F1212" s="3"/>
      <c r="G1212" s="93">
        <f t="shared" si="68"/>
        <v>3389.3792121297956</v>
      </c>
      <c r="H1212" s="74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2"/>
      <c r="X1212" s="2"/>
      <c r="Y1212" s="2"/>
    </row>
    <row r="1213" spans="3:25" s="72" customFormat="1">
      <c r="C1213" s="3">
        <f t="shared" si="65"/>
        <v>1599.6957487752834</v>
      </c>
      <c r="D1213" s="3">
        <f t="shared" si="66"/>
        <v>405214.83101693512</v>
      </c>
      <c r="E1213" s="91">
        <f t="shared" si="67"/>
        <v>3389.3792121297956</v>
      </c>
      <c r="F1213" s="3"/>
      <c r="G1213" s="93">
        <f t="shared" si="68"/>
        <v>3389.3792121297956</v>
      </c>
      <c r="H1213" s="74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2"/>
      <c r="X1213" s="2"/>
      <c r="Y1213" s="2"/>
    </row>
    <row r="1214" spans="3:25" s="72" customFormat="1">
      <c r="C1214" s="3">
        <f t="shared" si="65"/>
        <v>1610.3603871004518</v>
      </c>
      <c r="D1214" s="3">
        <f t="shared" si="66"/>
        <v>405214.83101693512</v>
      </c>
      <c r="E1214" s="91">
        <f t="shared" si="67"/>
        <v>3389.3792121297956</v>
      </c>
      <c r="F1214" s="3"/>
      <c r="G1214" s="93">
        <f t="shared" si="68"/>
        <v>3389.3792121297956</v>
      </c>
      <c r="H1214" s="74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2"/>
      <c r="X1214" s="2"/>
      <c r="Y1214" s="2"/>
    </row>
    <row r="1215" spans="3:25" s="72" customFormat="1">
      <c r="C1215" s="3">
        <f t="shared" si="65"/>
        <v>1621.0961230144549</v>
      </c>
      <c r="D1215" s="3">
        <f t="shared" si="66"/>
        <v>405214.83101693512</v>
      </c>
      <c r="E1215" s="91">
        <f t="shared" si="67"/>
        <v>3389.3792121297956</v>
      </c>
      <c r="F1215" s="3"/>
      <c r="G1215" s="93">
        <f t="shared" si="68"/>
        <v>3389.3792121297956</v>
      </c>
      <c r="H1215" s="74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2"/>
      <c r="X1215" s="2"/>
      <c r="Y1215" s="2"/>
    </row>
    <row r="1216" spans="3:25" s="72" customFormat="1">
      <c r="C1216" s="3">
        <f t="shared" si="65"/>
        <v>1631.9034305012178</v>
      </c>
      <c r="D1216" s="3">
        <f t="shared" si="66"/>
        <v>405214.83101693512</v>
      </c>
      <c r="E1216" s="91">
        <f t="shared" si="67"/>
        <v>3389.3792121297956</v>
      </c>
      <c r="F1216" s="3"/>
      <c r="G1216" s="93">
        <f t="shared" si="68"/>
        <v>3389.3792121297956</v>
      </c>
      <c r="H1216" s="74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2"/>
      <c r="X1216" s="2"/>
      <c r="Y1216" s="2"/>
    </row>
    <row r="1217" spans="3:25" s="72" customFormat="1">
      <c r="C1217" s="3">
        <f t="shared" si="65"/>
        <v>1642.7827867045594</v>
      </c>
      <c r="D1217" s="3">
        <f t="shared" si="66"/>
        <v>405214.83101693512</v>
      </c>
      <c r="E1217" s="91">
        <f t="shared" si="67"/>
        <v>3389.3792121297956</v>
      </c>
      <c r="F1217" s="3"/>
      <c r="G1217" s="93">
        <f t="shared" si="68"/>
        <v>3389.3792121297956</v>
      </c>
      <c r="H1217" s="74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2"/>
      <c r="X1217" s="2"/>
      <c r="Y1217" s="2"/>
    </row>
    <row r="1218" spans="3:25" s="72" customFormat="1">
      <c r="C1218" s="3">
        <f t="shared" ref="C1218:C1281" si="69">IF($D$10=0,IF(B223&lt;=$G$9,IF(ISERR(PPMT($G$11/12,B223-$D$7+$F$1012,$D$7-$D$7+$F$1012,-D1217)),"",PPMT($G$11/12,B223-$D$7+$F$1012,$D$7-$D$7+$F$1012,-D1217)),IF(ISERR(PPMT($G$12/12,B223-$D$7+$F$1012,$D$7-$D$7+$F$1012,-D1217)),"",PPMT($G$12/12,B223-$D$7+$F$1012-$G$9,$D$7-$D$7+$F$1012-$G$9,-D1217))),IF($D$10&lt;=$G$9,IF(B223&lt;=$G$9,IF(ISERR(PPMT($G$11/12,B223-$D$7+$F$1012,$D$7-$D$7+$F$1012,-D1217)),"",PPMT($G$11/12,B223-$D$7+$F$1012,$D$7-$D$7+$F$1012,-D1217)),IF(ISERR(PPMT($G$12/12,B223-$D$7+$F$1012+$D$10-$G$9,$D$7-$D$7+$F$1012+$D$10-$G$9,-D1217)),"",PPMT($G$12/12,B223-$D$7+$F$1012+$D$10-$G$9,$D$7-$D$7+$F$1012+$D$10-$G$9,-D1217))),IF(B223&lt;=$G$9,IF(ISERR(PPMT($G$11/12,B223-$D$7+$F$1012,$D$7-$D$7+$F$1012,-D1217)),"",PPMT($G$11/12,B223-$D$7+$F$1012,$D$7-$D$7+$F$1012,-D1217)),IF(ISERR(PPMT($G$12/12,B223-$D$7+$F$1012,$D$7-$D$7+$F$1012,-D1217)),"",PPMT($G$12/12,B223-$D$7+$F$1012,$D$7-$D$7+$F$1012,-D1217)))))</f>
        <v>1653.7346719492564</v>
      </c>
      <c r="D1218" s="3">
        <f t="shared" ref="D1218:D1281" si="70">IF(B223&lt;$D$7-$G$10,$F$30,$D$1021)</f>
        <v>405214.83101693512</v>
      </c>
      <c r="E1218" s="91">
        <f t="shared" si="67"/>
        <v>3389.3792121297956</v>
      </c>
      <c r="F1218" s="3"/>
      <c r="G1218" s="93">
        <f t="shared" si="68"/>
        <v>3389.3792121297956</v>
      </c>
      <c r="H1218" s="74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2"/>
      <c r="X1218" s="2"/>
      <c r="Y1218" s="2"/>
    </row>
    <row r="1219" spans="3:25" s="72" customFormat="1">
      <c r="C1219" s="3">
        <f t="shared" si="69"/>
        <v>1664.7595697622514</v>
      </c>
      <c r="D1219" s="3">
        <f t="shared" si="70"/>
        <v>405214.83101693512</v>
      </c>
      <c r="E1219" s="91">
        <f t="shared" si="67"/>
        <v>3389.3792121297956</v>
      </c>
      <c r="F1219" s="3"/>
      <c r="G1219" s="93">
        <f t="shared" si="68"/>
        <v>3389.3792121297956</v>
      </c>
      <c r="H1219" s="74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2"/>
      <c r="X1219" s="2"/>
      <c r="Y1219" s="2"/>
    </row>
    <row r="1220" spans="3:25" s="72" customFormat="1">
      <c r="C1220" s="3">
        <f t="shared" si="69"/>
        <v>1675.8579668939999</v>
      </c>
      <c r="D1220" s="3">
        <f t="shared" si="70"/>
        <v>405214.83101693512</v>
      </c>
      <c r="E1220" s="91">
        <f t="shared" si="67"/>
        <v>3389.3792121297956</v>
      </c>
      <c r="F1220" s="3"/>
      <c r="G1220" s="93">
        <f t="shared" si="68"/>
        <v>3389.3792121297956</v>
      </c>
      <c r="H1220" s="74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2"/>
      <c r="X1220" s="2"/>
      <c r="Y1220" s="2"/>
    </row>
    <row r="1221" spans="3:25" s="72" customFormat="1">
      <c r="C1221" s="3">
        <f t="shared" si="69"/>
        <v>1687.0303533399597</v>
      </c>
      <c r="D1221" s="3">
        <f t="shared" si="70"/>
        <v>405214.83101693512</v>
      </c>
      <c r="E1221" s="91">
        <f t="shared" si="67"/>
        <v>3389.3792121297956</v>
      </c>
      <c r="F1221" s="3"/>
      <c r="G1221" s="93">
        <f t="shared" si="68"/>
        <v>3389.3792121297956</v>
      </c>
      <c r="H1221" s="74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2"/>
      <c r="X1221" s="2"/>
      <c r="Y1221" s="2"/>
    </row>
    <row r="1222" spans="3:25" s="72" customFormat="1">
      <c r="C1222" s="3">
        <f t="shared" si="69"/>
        <v>1698.2772223622264</v>
      </c>
      <c r="D1222" s="3">
        <f t="shared" si="70"/>
        <v>405214.83101693512</v>
      </c>
      <c r="E1222" s="91">
        <f t="shared" si="67"/>
        <v>3389.3792121297961</v>
      </c>
      <c r="F1222" s="3"/>
      <c r="G1222" s="93">
        <f t="shared" si="68"/>
        <v>3389.3792121297956</v>
      </c>
      <c r="H1222" s="74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2"/>
      <c r="X1222" s="2"/>
      <c r="Y1222" s="2"/>
    </row>
    <row r="1223" spans="3:25" s="72" customFormat="1">
      <c r="C1223" s="3">
        <f t="shared" si="69"/>
        <v>1709.5990705113079</v>
      </c>
      <c r="D1223" s="3">
        <f t="shared" si="70"/>
        <v>405214.83101693512</v>
      </c>
      <c r="E1223" s="91">
        <f t="shared" si="67"/>
        <v>3389.3792121297956</v>
      </c>
      <c r="F1223" s="3"/>
      <c r="G1223" s="93">
        <f t="shared" si="68"/>
        <v>3389.3792121297961</v>
      </c>
      <c r="H1223" s="74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2"/>
      <c r="X1223" s="2"/>
      <c r="Y1223" s="2"/>
    </row>
    <row r="1224" spans="3:25" s="72" customFormat="1">
      <c r="C1224" s="3">
        <f t="shared" si="69"/>
        <v>1720.9963976480499</v>
      </c>
      <c r="D1224" s="3">
        <f t="shared" si="70"/>
        <v>405214.83101693512</v>
      </c>
      <c r="E1224" s="91">
        <f t="shared" si="67"/>
        <v>3389.3792121297956</v>
      </c>
      <c r="F1224" s="3"/>
      <c r="G1224" s="93">
        <f t="shared" si="68"/>
        <v>3389.3792121297956</v>
      </c>
      <c r="H1224" s="74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2"/>
      <c r="X1224" s="2"/>
      <c r="Y1224" s="2"/>
    </row>
    <row r="1225" spans="3:25" s="72" customFormat="1">
      <c r="C1225" s="3">
        <f t="shared" si="69"/>
        <v>1732.4697069657034</v>
      </c>
      <c r="D1225" s="3">
        <f t="shared" si="70"/>
        <v>405214.83101693512</v>
      </c>
      <c r="E1225" s="91">
        <f t="shared" ref="E1225:E1288" si="71">IF(E223="","",(E223+IF(G223="",0,G223))/POWER($D$26+1,B223/12))</f>
        <v>3389.3792121297956</v>
      </c>
      <c r="F1225" s="3"/>
      <c r="G1225" s="93">
        <f t="shared" si="68"/>
        <v>3389.3792121297956</v>
      </c>
      <c r="H1225" s="74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2"/>
      <c r="X1225" s="2"/>
      <c r="Y1225" s="2"/>
    </row>
    <row r="1226" spans="3:25" s="72" customFormat="1">
      <c r="C1226" s="3">
        <f t="shared" si="69"/>
        <v>1744.0195050121415</v>
      </c>
      <c r="D1226" s="3">
        <f t="shared" si="70"/>
        <v>405214.83101693512</v>
      </c>
      <c r="E1226" s="91">
        <f t="shared" si="71"/>
        <v>3389.3792121297956</v>
      </c>
      <c r="F1226" s="3"/>
      <c r="G1226" s="93">
        <f t="shared" ref="G1226:G1289" si="72">IF(E223="","",(E223+IF(G223="",0,G223)))</f>
        <v>3389.3792121297956</v>
      </c>
      <c r="H1226" s="74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2"/>
      <c r="X1226" s="2"/>
      <c r="Y1226" s="2"/>
    </row>
    <row r="1227" spans="3:25" s="72" customFormat="1">
      <c r="C1227" s="3">
        <f t="shared" si="69"/>
        <v>1755.6463017122223</v>
      </c>
      <c r="D1227" s="3">
        <f t="shared" si="70"/>
        <v>405214.83101693512</v>
      </c>
      <c r="E1227" s="91">
        <f t="shared" si="71"/>
        <v>3389.3792121297956</v>
      </c>
      <c r="F1227" s="3"/>
      <c r="G1227" s="93">
        <f t="shared" si="72"/>
        <v>3389.3792121297956</v>
      </c>
      <c r="H1227" s="74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2"/>
      <c r="X1227" s="2"/>
      <c r="Y1227" s="2"/>
    </row>
    <row r="1228" spans="3:25" s="72" customFormat="1">
      <c r="C1228" s="3">
        <f t="shared" si="69"/>
        <v>1767.3506103903037</v>
      </c>
      <c r="D1228" s="3">
        <f t="shared" si="70"/>
        <v>405214.83101693512</v>
      </c>
      <c r="E1228" s="91">
        <f t="shared" si="71"/>
        <v>3389.3792121297956</v>
      </c>
      <c r="F1228" s="3"/>
      <c r="G1228" s="93">
        <f t="shared" si="72"/>
        <v>3389.3792121297956</v>
      </c>
      <c r="H1228" s="74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2"/>
      <c r="X1228" s="2"/>
      <c r="Y1228" s="2"/>
    </row>
    <row r="1229" spans="3:25" s="72" customFormat="1">
      <c r="C1229" s="3">
        <f t="shared" si="69"/>
        <v>1779.1329477929057</v>
      </c>
      <c r="D1229" s="3">
        <f t="shared" si="70"/>
        <v>405214.83101693512</v>
      </c>
      <c r="E1229" s="91">
        <f t="shared" si="71"/>
        <v>3389.3792121297965</v>
      </c>
      <c r="F1229" s="3"/>
      <c r="G1229" s="93">
        <f t="shared" si="72"/>
        <v>3389.3792121297956</v>
      </c>
      <c r="H1229" s="74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2"/>
      <c r="X1229" s="2"/>
      <c r="Y1229" s="2"/>
    </row>
    <row r="1230" spans="3:25" s="72" customFormat="1">
      <c r="C1230" s="3">
        <f t="shared" si="69"/>
        <v>1790.9938341115253</v>
      </c>
      <c r="D1230" s="3">
        <f t="shared" si="70"/>
        <v>405214.83101693512</v>
      </c>
      <c r="E1230" s="91">
        <f t="shared" si="71"/>
        <v>3389.3792121297961</v>
      </c>
      <c r="F1230" s="3"/>
      <c r="G1230" s="93">
        <f t="shared" si="72"/>
        <v>3389.3792121297965</v>
      </c>
      <c r="H1230" s="74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2"/>
      <c r="X1230" s="2"/>
      <c r="Y1230" s="2"/>
    </row>
    <row r="1231" spans="3:25" s="72" customFormat="1">
      <c r="C1231" s="3">
        <f t="shared" si="69"/>
        <v>1802.933793005602</v>
      </c>
      <c r="D1231" s="3">
        <f t="shared" si="70"/>
        <v>405214.83101693512</v>
      </c>
      <c r="E1231" s="91">
        <f t="shared" si="71"/>
        <v>3389.3792121297956</v>
      </c>
      <c r="F1231" s="3"/>
      <c r="G1231" s="93">
        <f t="shared" si="72"/>
        <v>3389.3792121297961</v>
      </c>
      <c r="H1231" s="74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2"/>
      <c r="X1231" s="2"/>
      <c r="Y1231" s="2"/>
    </row>
    <row r="1232" spans="3:25" s="72" customFormat="1">
      <c r="C1232" s="3">
        <f t="shared" si="69"/>
        <v>1814.9533516256397</v>
      </c>
      <c r="D1232" s="3">
        <f t="shared" si="70"/>
        <v>405214.83101693512</v>
      </c>
      <c r="E1232" s="91">
        <f t="shared" si="71"/>
        <v>3389.3792121297956</v>
      </c>
      <c r="F1232" s="3"/>
      <c r="G1232" s="93">
        <f t="shared" si="72"/>
        <v>3389.3792121297956</v>
      </c>
      <c r="H1232" s="74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2"/>
      <c r="X1232" s="2"/>
      <c r="Y1232" s="2"/>
    </row>
    <row r="1233" spans="3:25" s="72" customFormat="1">
      <c r="C1233" s="3">
        <f t="shared" si="69"/>
        <v>1827.0530406364774</v>
      </c>
      <c r="D1233" s="3">
        <f t="shared" si="70"/>
        <v>405214.83101693512</v>
      </c>
      <c r="E1233" s="91">
        <f t="shared" si="71"/>
        <v>3389.3792121297956</v>
      </c>
      <c r="F1233" s="3"/>
      <c r="G1233" s="93">
        <f t="shared" si="72"/>
        <v>3389.3792121297956</v>
      </c>
      <c r="H1233" s="74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2"/>
      <c r="X1233" s="2"/>
      <c r="Y1233" s="2"/>
    </row>
    <row r="1234" spans="3:25" s="72" customFormat="1">
      <c r="C1234" s="3">
        <f t="shared" si="69"/>
        <v>1839.2333942407199</v>
      </c>
      <c r="D1234" s="3">
        <f t="shared" si="70"/>
        <v>405214.83101693512</v>
      </c>
      <c r="E1234" s="91">
        <f t="shared" si="71"/>
        <v>3389.3792121297956</v>
      </c>
      <c r="F1234" s="3"/>
      <c r="G1234" s="93">
        <f t="shared" si="72"/>
        <v>3389.3792121297956</v>
      </c>
      <c r="H1234" s="74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2"/>
      <c r="X1234" s="2"/>
      <c r="Y1234" s="2"/>
    </row>
    <row r="1235" spans="3:25" s="72" customFormat="1">
      <c r="C1235" s="3">
        <f t="shared" si="69"/>
        <v>1851.4949502023253</v>
      </c>
      <c r="D1235" s="3">
        <f t="shared" si="70"/>
        <v>405214.83101693512</v>
      </c>
      <c r="E1235" s="91">
        <f t="shared" si="71"/>
        <v>3389.3792121297956</v>
      </c>
      <c r="F1235" s="3"/>
      <c r="G1235" s="93">
        <f t="shared" si="72"/>
        <v>3389.3792121297956</v>
      </c>
      <c r="H1235" s="74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2"/>
      <c r="X1235" s="2"/>
      <c r="Y1235" s="2"/>
    </row>
    <row r="1236" spans="3:25" s="72" customFormat="1">
      <c r="C1236" s="3">
        <f t="shared" si="69"/>
        <v>1863.8382498703406</v>
      </c>
      <c r="D1236" s="3">
        <f t="shared" si="70"/>
        <v>405214.83101693512</v>
      </c>
      <c r="E1236" s="91">
        <f t="shared" si="71"/>
        <v>3389.3792121297956</v>
      </c>
      <c r="F1236" s="3"/>
      <c r="G1236" s="93">
        <f t="shared" si="72"/>
        <v>3389.3792121297956</v>
      </c>
      <c r="H1236" s="74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2"/>
      <c r="X1236" s="2"/>
      <c r="Y1236" s="2"/>
    </row>
    <row r="1237" spans="3:25" s="72" customFormat="1">
      <c r="C1237" s="3">
        <f t="shared" si="69"/>
        <v>1876.2638382028094</v>
      </c>
      <c r="D1237" s="3">
        <f t="shared" si="70"/>
        <v>405214.83101693512</v>
      </c>
      <c r="E1237" s="91">
        <f t="shared" si="71"/>
        <v>3389.3792121297956</v>
      </c>
      <c r="F1237" s="3"/>
      <c r="G1237" s="93">
        <f t="shared" si="72"/>
        <v>3389.3792121297956</v>
      </c>
      <c r="H1237" s="74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2"/>
      <c r="X1237" s="2"/>
      <c r="Y1237" s="2"/>
    </row>
    <row r="1238" spans="3:25" s="72" customFormat="1">
      <c r="C1238" s="3">
        <f t="shared" si="69"/>
        <v>1888.7722637908282</v>
      </c>
      <c r="D1238" s="3">
        <f t="shared" si="70"/>
        <v>405214.83101693512</v>
      </c>
      <c r="E1238" s="91">
        <f t="shared" si="71"/>
        <v>3389.3792121297956</v>
      </c>
      <c r="F1238" s="3"/>
      <c r="G1238" s="93">
        <f t="shared" si="72"/>
        <v>3389.3792121297956</v>
      </c>
      <c r="H1238" s="74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2"/>
      <c r="X1238" s="2"/>
      <c r="Y1238" s="2"/>
    </row>
    <row r="1239" spans="3:25" s="72" customFormat="1">
      <c r="C1239" s="3">
        <f t="shared" si="69"/>
        <v>1901.364078882767</v>
      </c>
      <c r="D1239" s="3">
        <f t="shared" si="70"/>
        <v>405214.83101693512</v>
      </c>
      <c r="E1239" s="91">
        <f t="shared" si="71"/>
        <v>3389.3792121297965</v>
      </c>
      <c r="F1239" s="3"/>
      <c r="G1239" s="93">
        <f t="shared" si="72"/>
        <v>3389.3792121297956</v>
      </c>
      <c r="H1239" s="74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2"/>
      <c r="X1239" s="2"/>
      <c r="Y1239" s="2"/>
    </row>
    <row r="1240" spans="3:25" s="72" customFormat="1">
      <c r="C1240" s="3">
        <f t="shared" si="69"/>
        <v>1914.0398394086519</v>
      </c>
      <c r="D1240" s="3">
        <f t="shared" si="70"/>
        <v>405214.83101693512</v>
      </c>
      <c r="E1240" s="91">
        <f t="shared" si="71"/>
        <v>3389.3792121297965</v>
      </c>
      <c r="F1240" s="3"/>
      <c r="G1240" s="93">
        <f t="shared" si="72"/>
        <v>3389.3792121297965</v>
      </c>
      <c r="H1240" s="74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2"/>
      <c r="X1240" s="2"/>
      <c r="Y1240" s="2"/>
    </row>
    <row r="1241" spans="3:25" s="72" customFormat="1">
      <c r="C1241" s="3">
        <f t="shared" si="69"/>
        <v>1926.8001050047096</v>
      </c>
      <c r="D1241" s="3">
        <f t="shared" si="70"/>
        <v>405214.83101693512</v>
      </c>
      <c r="E1241" s="91">
        <f t="shared" si="71"/>
        <v>3389.3792121297952</v>
      </c>
      <c r="F1241" s="3"/>
      <c r="G1241" s="93">
        <f t="shared" si="72"/>
        <v>3389.3792121297965</v>
      </c>
      <c r="H1241" s="74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2"/>
      <c r="X1241" s="2"/>
      <c r="Y1241" s="2"/>
    </row>
    <row r="1242" spans="3:25" s="72" customFormat="1">
      <c r="C1242" s="3">
        <f t="shared" si="69"/>
        <v>1939.6454390380745</v>
      </c>
      <c r="D1242" s="3">
        <f t="shared" si="70"/>
        <v>405214.83101693512</v>
      </c>
      <c r="E1242" s="91">
        <f t="shared" si="71"/>
        <v>3389.3792121297961</v>
      </c>
      <c r="F1242" s="3"/>
      <c r="G1242" s="93">
        <f t="shared" si="72"/>
        <v>3389.3792121297952</v>
      </c>
      <c r="H1242" s="74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2"/>
      <c r="X1242" s="2"/>
      <c r="Y1242" s="2"/>
    </row>
    <row r="1243" spans="3:25" s="72" customFormat="1">
      <c r="C1243" s="3">
        <f t="shared" si="69"/>
        <v>1952.5764086316617</v>
      </c>
      <c r="D1243" s="3">
        <f t="shared" si="70"/>
        <v>405214.83101693512</v>
      </c>
      <c r="E1243" s="91">
        <f t="shared" si="71"/>
        <v>3389.3792121297956</v>
      </c>
      <c r="F1243" s="3"/>
      <c r="G1243" s="93">
        <f t="shared" si="72"/>
        <v>3389.3792121297961</v>
      </c>
      <c r="H1243" s="74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2"/>
      <c r="X1243" s="2"/>
      <c r="Y1243" s="2"/>
    </row>
    <row r="1244" spans="3:25" s="72" customFormat="1">
      <c r="C1244" s="3">
        <f t="shared" si="69"/>
        <v>1965.5935846892062</v>
      </c>
      <c r="D1244" s="3">
        <f t="shared" si="70"/>
        <v>405214.83101693512</v>
      </c>
      <c r="E1244" s="91">
        <f t="shared" si="71"/>
        <v>3389.3792121297956</v>
      </c>
      <c r="F1244" s="3"/>
      <c r="G1244" s="93">
        <f t="shared" si="72"/>
        <v>3389.3792121297956</v>
      </c>
      <c r="H1244" s="74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2"/>
      <c r="X1244" s="2"/>
      <c r="Y1244" s="2"/>
    </row>
    <row r="1245" spans="3:25" s="72" customFormat="1">
      <c r="C1245" s="3">
        <f t="shared" si="69"/>
        <v>1978.6975419204675</v>
      </c>
      <c r="D1245" s="3">
        <f t="shared" si="70"/>
        <v>405214.83101693512</v>
      </c>
      <c r="E1245" s="91">
        <f t="shared" si="71"/>
        <v>3389.3792121297956</v>
      </c>
      <c r="F1245" s="3"/>
      <c r="G1245" s="93">
        <f t="shared" si="72"/>
        <v>3389.3792121297956</v>
      </c>
      <c r="H1245" s="74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2"/>
      <c r="X1245" s="2"/>
      <c r="Y1245" s="2"/>
    </row>
    <row r="1246" spans="3:25" s="72" customFormat="1">
      <c r="C1246" s="3">
        <f t="shared" si="69"/>
        <v>1991.8888588666041</v>
      </c>
      <c r="D1246" s="3">
        <f t="shared" si="70"/>
        <v>405214.83101693512</v>
      </c>
      <c r="E1246" s="91">
        <f t="shared" si="71"/>
        <v>3389.3792121297952</v>
      </c>
      <c r="F1246" s="3"/>
      <c r="G1246" s="93">
        <f t="shared" si="72"/>
        <v>3389.3792121297956</v>
      </c>
      <c r="H1246" s="74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2"/>
      <c r="X1246" s="2"/>
      <c r="Y1246" s="2"/>
    </row>
    <row r="1247" spans="3:25" s="72" customFormat="1">
      <c r="C1247" s="3">
        <f t="shared" si="69"/>
        <v>2005.1681179257146</v>
      </c>
      <c r="D1247" s="3">
        <f t="shared" si="70"/>
        <v>405214.83101693512</v>
      </c>
      <c r="E1247" s="91">
        <f t="shared" si="71"/>
        <v>3389.3792121297956</v>
      </c>
      <c r="F1247" s="3"/>
      <c r="G1247" s="93">
        <f t="shared" si="72"/>
        <v>3389.3792121297952</v>
      </c>
      <c r="H1247" s="74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2"/>
      <c r="X1247" s="2"/>
      <c r="Y1247" s="2"/>
    </row>
    <row r="1248" spans="3:25" s="72" customFormat="1">
      <c r="C1248" s="3">
        <f t="shared" si="69"/>
        <v>2018.535905378553</v>
      </c>
      <c r="D1248" s="3">
        <f t="shared" si="70"/>
        <v>405214.83101693512</v>
      </c>
      <c r="E1248" s="91">
        <f t="shared" si="71"/>
        <v>3389.3792121297956</v>
      </c>
      <c r="F1248" s="3"/>
      <c r="G1248" s="93">
        <f t="shared" si="72"/>
        <v>3389.3792121297956</v>
      </c>
      <c r="H1248" s="74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2"/>
      <c r="X1248" s="2"/>
      <c r="Y1248" s="2"/>
    </row>
    <row r="1249" spans="3:25" s="72" customFormat="1">
      <c r="C1249" s="3">
        <f t="shared" si="69"/>
        <v>2031.9928114144097</v>
      </c>
      <c r="D1249" s="3">
        <f t="shared" si="70"/>
        <v>405214.83101693512</v>
      </c>
      <c r="E1249" s="91">
        <f t="shared" si="71"/>
        <v>3389.3792121297956</v>
      </c>
      <c r="F1249" s="3"/>
      <c r="G1249" s="93">
        <f t="shared" si="72"/>
        <v>3389.3792121297956</v>
      </c>
      <c r="H1249" s="74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2"/>
      <c r="X1249" s="2"/>
      <c r="Y1249" s="2"/>
    </row>
    <row r="1250" spans="3:25" s="72" customFormat="1">
      <c r="C1250" s="3">
        <f t="shared" si="69"/>
        <v>2045.5394301571725</v>
      </c>
      <c r="D1250" s="3">
        <f t="shared" si="70"/>
        <v>405214.83101693512</v>
      </c>
      <c r="E1250" s="91">
        <f t="shared" si="71"/>
        <v>3389.3792121297956</v>
      </c>
      <c r="F1250" s="3"/>
      <c r="G1250" s="93">
        <f t="shared" si="72"/>
        <v>3389.3792121297956</v>
      </c>
      <c r="H1250" s="74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2"/>
      <c r="X1250" s="2"/>
      <c r="Y1250" s="2"/>
    </row>
    <row r="1251" spans="3:25" s="72" customFormat="1">
      <c r="C1251" s="3">
        <f t="shared" si="69"/>
        <v>2059.1763596915534</v>
      </c>
      <c r="D1251" s="3">
        <f t="shared" si="70"/>
        <v>405214.83101693512</v>
      </c>
      <c r="E1251" s="91">
        <f t="shared" si="71"/>
        <v>3389.3792121297956</v>
      </c>
      <c r="F1251" s="3"/>
      <c r="G1251" s="93">
        <f t="shared" si="72"/>
        <v>3389.3792121297956</v>
      </c>
      <c r="H1251" s="74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2"/>
      <c r="X1251" s="2"/>
      <c r="Y1251" s="2"/>
    </row>
    <row r="1252" spans="3:25" s="72" customFormat="1">
      <c r="C1252" s="3">
        <f t="shared" si="69"/>
        <v>2072.9042020894972</v>
      </c>
      <c r="D1252" s="3">
        <f t="shared" si="70"/>
        <v>405214.83101693512</v>
      </c>
      <c r="E1252" s="91">
        <f t="shared" si="71"/>
        <v>3389.3792121297956</v>
      </c>
      <c r="F1252" s="3"/>
      <c r="G1252" s="93">
        <f t="shared" si="72"/>
        <v>3389.3792121297956</v>
      </c>
      <c r="H1252" s="74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2"/>
      <c r="X1252" s="2"/>
      <c r="Y1252" s="2"/>
    </row>
    <row r="1253" spans="3:25" s="72" customFormat="1">
      <c r="C1253" s="3">
        <f t="shared" si="69"/>
        <v>2086.7235634367607</v>
      </c>
      <c r="D1253" s="3">
        <f t="shared" si="70"/>
        <v>405214.83101693512</v>
      </c>
      <c r="E1253" s="91">
        <f t="shared" si="71"/>
        <v>3389.3792121297956</v>
      </c>
      <c r="F1253" s="3"/>
      <c r="G1253" s="93">
        <f t="shared" si="72"/>
        <v>3389.3792121297956</v>
      </c>
      <c r="H1253" s="74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2"/>
      <c r="X1253" s="2"/>
      <c r="Y1253" s="2"/>
    </row>
    <row r="1254" spans="3:25" s="72" customFormat="1">
      <c r="C1254" s="3">
        <f t="shared" si="69"/>
        <v>2100.6350538596726</v>
      </c>
      <c r="D1254" s="3">
        <f t="shared" si="70"/>
        <v>405214.83101693512</v>
      </c>
      <c r="E1254" s="91">
        <f t="shared" si="71"/>
        <v>3389.3792121297956</v>
      </c>
      <c r="F1254" s="3"/>
      <c r="G1254" s="93">
        <f t="shared" si="72"/>
        <v>3389.3792121297956</v>
      </c>
      <c r="H1254" s="74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2"/>
      <c r="X1254" s="2"/>
      <c r="Y1254" s="2"/>
    </row>
    <row r="1255" spans="3:25" s="72" customFormat="1">
      <c r="C1255" s="3">
        <f t="shared" si="69"/>
        <v>2114.6392875520701</v>
      </c>
      <c r="D1255" s="3">
        <f t="shared" si="70"/>
        <v>405214.83101693512</v>
      </c>
      <c r="E1255" s="91">
        <f t="shared" si="71"/>
        <v>3389.3792121297961</v>
      </c>
      <c r="F1255" s="3"/>
      <c r="G1255" s="93">
        <f t="shared" si="72"/>
        <v>3389.3792121297956</v>
      </c>
      <c r="H1255" s="74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2"/>
      <c r="X1255" s="2"/>
      <c r="Y1255" s="2"/>
    </row>
    <row r="1256" spans="3:25" s="72" customFormat="1">
      <c r="C1256" s="3">
        <f t="shared" si="69"/>
        <v>2128.7368828024173</v>
      </c>
      <c r="D1256" s="3">
        <f t="shared" si="70"/>
        <v>405214.83101693512</v>
      </c>
      <c r="E1256" s="91">
        <f t="shared" si="71"/>
        <v>3389.3792121297956</v>
      </c>
      <c r="F1256" s="3"/>
      <c r="G1256" s="93">
        <f t="shared" si="72"/>
        <v>3389.3792121297961</v>
      </c>
      <c r="H1256" s="74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2"/>
      <c r="X1256" s="2"/>
      <c r="Y1256" s="2"/>
    </row>
    <row r="1257" spans="3:25" s="72" customFormat="1">
      <c r="C1257" s="3">
        <f t="shared" si="69"/>
        <v>2142.9284620211001</v>
      </c>
      <c r="D1257" s="3">
        <f t="shared" si="70"/>
        <v>405214.83101693512</v>
      </c>
      <c r="E1257" s="91">
        <f t="shared" si="71"/>
        <v>3389.3792121297956</v>
      </c>
      <c r="F1257" s="3"/>
      <c r="G1257" s="93">
        <f t="shared" si="72"/>
        <v>3389.3792121297956</v>
      </c>
      <c r="H1257" s="74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2"/>
      <c r="X1257" s="2"/>
      <c r="Y1257" s="2"/>
    </row>
    <row r="1258" spans="3:25" s="72" customFormat="1">
      <c r="C1258" s="3">
        <f t="shared" si="69"/>
        <v>2157.2146517679075</v>
      </c>
      <c r="D1258" s="3">
        <f t="shared" si="70"/>
        <v>405214.83101693512</v>
      </c>
      <c r="E1258" s="91">
        <f t="shared" si="71"/>
        <v>3389.3792121297956</v>
      </c>
      <c r="F1258" s="3"/>
      <c r="G1258" s="93">
        <f t="shared" si="72"/>
        <v>3389.3792121297956</v>
      </c>
      <c r="H1258" s="74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2"/>
      <c r="X1258" s="2"/>
      <c r="Y1258" s="2"/>
    </row>
    <row r="1259" spans="3:25" s="72" customFormat="1">
      <c r="C1259" s="3">
        <f t="shared" si="69"/>
        <v>2171.5960827796935</v>
      </c>
      <c r="D1259" s="3">
        <f t="shared" si="70"/>
        <v>405214.83101693512</v>
      </c>
      <c r="E1259" s="91">
        <f t="shared" si="71"/>
        <v>3389.3792121297956</v>
      </c>
      <c r="F1259" s="3"/>
      <c r="G1259" s="93">
        <f t="shared" si="72"/>
        <v>3389.3792121297956</v>
      </c>
      <c r="H1259" s="74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2"/>
      <c r="X1259" s="2"/>
      <c r="Y1259" s="2"/>
    </row>
    <row r="1260" spans="3:25" s="72" customFormat="1">
      <c r="C1260" s="3">
        <f t="shared" si="69"/>
        <v>2186.0733899982247</v>
      </c>
      <c r="D1260" s="3">
        <f t="shared" si="70"/>
        <v>405214.83101693512</v>
      </c>
      <c r="E1260" s="91">
        <f t="shared" si="71"/>
        <v>3389.3792121297956</v>
      </c>
      <c r="F1260" s="3"/>
      <c r="G1260" s="93">
        <f t="shared" si="72"/>
        <v>3389.3792121297956</v>
      </c>
      <c r="H1260" s="74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2"/>
      <c r="X1260" s="2"/>
      <c r="Y1260" s="2"/>
    </row>
    <row r="1261" spans="3:25" s="72" customFormat="1">
      <c r="C1261" s="3">
        <f t="shared" si="69"/>
        <v>2200.6472125982132</v>
      </c>
      <c r="D1261" s="3">
        <f t="shared" si="70"/>
        <v>405214.83101693512</v>
      </c>
      <c r="E1261" s="91">
        <f t="shared" si="71"/>
        <v>3389.3792121297956</v>
      </c>
      <c r="F1261" s="3"/>
      <c r="G1261" s="93">
        <f t="shared" si="72"/>
        <v>3389.3792121297956</v>
      </c>
      <c r="H1261" s="74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2"/>
      <c r="X1261" s="2"/>
      <c r="Y1261" s="2"/>
    </row>
    <row r="1262" spans="3:25" s="72" customFormat="1">
      <c r="C1262" s="3">
        <f t="shared" si="69"/>
        <v>2215.3181940155346</v>
      </c>
      <c r="D1262" s="3">
        <f t="shared" si="70"/>
        <v>405214.83101693512</v>
      </c>
      <c r="E1262" s="91">
        <f t="shared" si="71"/>
        <v>3389.3792121297956</v>
      </c>
      <c r="F1262" s="3"/>
      <c r="G1262" s="93">
        <f t="shared" si="72"/>
        <v>3389.3792121297956</v>
      </c>
      <c r="H1262" s="74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2"/>
      <c r="X1262" s="2"/>
      <c r="Y1262" s="2"/>
    </row>
    <row r="1263" spans="3:25" s="72" customFormat="1">
      <c r="C1263" s="3">
        <f t="shared" si="69"/>
        <v>2230.0869819756381</v>
      </c>
      <c r="D1263" s="3">
        <f t="shared" si="70"/>
        <v>405214.83101693512</v>
      </c>
      <c r="E1263" s="91">
        <f t="shared" si="71"/>
        <v>3389.3792121297956</v>
      </c>
      <c r="F1263" s="3"/>
      <c r="G1263" s="93">
        <f t="shared" si="72"/>
        <v>3389.3792121297956</v>
      </c>
      <c r="H1263" s="74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2"/>
      <c r="X1263" s="2"/>
      <c r="Y1263" s="2"/>
    </row>
    <row r="1264" spans="3:25" s="72" customFormat="1">
      <c r="C1264" s="3">
        <f t="shared" si="69"/>
        <v>2244.9542285221419</v>
      </c>
      <c r="D1264" s="3">
        <f t="shared" si="70"/>
        <v>405214.83101693512</v>
      </c>
      <c r="E1264" s="91">
        <f t="shared" si="71"/>
        <v>3389.3792121297956</v>
      </c>
      <c r="F1264" s="3"/>
      <c r="G1264" s="93">
        <f t="shared" si="72"/>
        <v>3389.3792121297956</v>
      </c>
      <c r="H1264" s="74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2"/>
      <c r="X1264" s="2"/>
      <c r="Y1264" s="2"/>
    </row>
    <row r="1265" spans="3:25" s="72" customFormat="1">
      <c r="C1265" s="3">
        <f t="shared" si="69"/>
        <v>2259.9205900456236</v>
      </c>
      <c r="D1265" s="3">
        <f t="shared" si="70"/>
        <v>405214.83101693512</v>
      </c>
      <c r="E1265" s="91">
        <f t="shared" si="71"/>
        <v>3389.3792121297956</v>
      </c>
      <c r="F1265" s="3"/>
      <c r="G1265" s="93">
        <f t="shared" si="72"/>
        <v>3389.3792121297956</v>
      </c>
      <c r="H1265" s="74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2"/>
      <c r="X1265" s="2"/>
      <c r="Y1265" s="2"/>
    </row>
    <row r="1266" spans="3:25" s="72" customFormat="1">
      <c r="C1266" s="3">
        <f t="shared" si="69"/>
        <v>2274.9867273125942</v>
      </c>
      <c r="D1266" s="3">
        <f t="shared" si="70"/>
        <v>405214.83101693512</v>
      </c>
      <c r="E1266" s="91">
        <f t="shared" si="71"/>
        <v>3389.3792121297956</v>
      </c>
      <c r="F1266" s="3"/>
      <c r="G1266" s="93">
        <f t="shared" si="72"/>
        <v>3389.3792121297956</v>
      </c>
      <c r="H1266" s="74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2"/>
      <c r="X1266" s="2"/>
      <c r="Y1266" s="2"/>
    </row>
    <row r="1267" spans="3:25" s="72" customFormat="1">
      <c r="C1267" s="3">
        <f t="shared" si="69"/>
        <v>2290.1533054946781</v>
      </c>
      <c r="D1267" s="3">
        <f t="shared" si="70"/>
        <v>405214.83101693512</v>
      </c>
      <c r="E1267" s="91">
        <f t="shared" si="71"/>
        <v>3389.3792121297956</v>
      </c>
      <c r="F1267" s="3"/>
      <c r="G1267" s="93">
        <f t="shared" si="72"/>
        <v>3389.3792121297956</v>
      </c>
      <c r="H1267" s="74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2"/>
      <c r="X1267" s="2"/>
      <c r="Y1267" s="2"/>
    </row>
    <row r="1268" spans="3:25" s="72" customFormat="1">
      <c r="C1268" s="3">
        <f t="shared" si="69"/>
        <v>2305.4209941979757</v>
      </c>
      <c r="D1268" s="3">
        <f t="shared" si="70"/>
        <v>405214.83101693512</v>
      </c>
      <c r="E1268" s="91">
        <f t="shared" si="71"/>
        <v>3389.3792121297956</v>
      </c>
      <c r="F1268" s="3"/>
      <c r="G1268" s="93">
        <f t="shared" si="72"/>
        <v>3389.3792121297956</v>
      </c>
      <c r="H1268" s="74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2"/>
      <c r="X1268" s="2"/>
      <c r="Y1268" s="2"/>
    </row>
    <row r="1269" spans="3:25" s="72" customFormat="1">
      <c r="C1269" s="3">
        <f t="shared" si="69"/>
        <v>2320.790467492629</v>
      </c>
      <c r="D1269" s="3">
        <f t="shared" si="70"/>
        <v>405214.83101693512</v>
      </c>
      <c r="E1269" s="91">
        <f t="shared" si="71"/>
        <v>3389.3792121297956</v>
      </c>
      <c r="F1269" s="3"/>
      <c r="G1269" s="93">
        <f t="shared" si="72"/>
        <v>3389.3792121297956</v>
      </c>
      <c r="H1269" s="74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2"/>
      <c r="X1269" s="2"/>
      <c r="Y1269" s="2"/>
    </row>
    <row r="1270" spans="3:25" s="72" customFormat="1">
      <c r="C1270" s="3">
        <f t="shared" si="69"/>
        <v>2336.26240394258</v>
      </c>
      <c r="D1270" s="3">
        <f t="shared" si="70"/>
        <v>405214.83101693512</v>
      </c>
      <c r="E1270" s="91">
        <f t="shared" si="71"/>
        <v>3389.3792121297956</v>
      </c>
      <c r="F1270" s="3"/>
      <c r="G1270" s="93">
        <f t="shared" si="72"/>
        <v>3389.3792121297956</v>
      </c>
      <c r="H1270" s="74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2"/>
      <c r="X1270" s="2"/>
      <c r="Y1270" s="2"/>
    </row>
    <row r="1271" spans="3:25" s="72" customFormat="1">
      <c r="C1271" s="3">
        <f t="shared" si="69"/>
        <v>2351.8374866355307</v>
      </c>
      <c r="D1271" s="3">
        <f t="shared" si="70"/>
        <v>405214.83101693512</v>
      </c>
      <c r="E1271" s="91">
        <f t="shared" si="71"/>
        <v>3389.3792121297956</v>
      </c>
      <c r="F1271" s="3"/>
      <c r="G1271" s="93">
        <f t="shared" si="72"/>
        <v>3389.3792121297956</v>
      </c>
      <c r="H1271" s="74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2"/>
      <c r="X1271" s="2"/>
      <c r="Y1271" s="2"/>
    </row>
    <row r="1272" spans="3:25" s="72" customFormat="1">
      <c r="C1272" s="3">
        <f t="shared" si="69"/>
        <v>2367.5164032131006</v>
      </c>
      <c r="D1272" s="3">
        <f t="shared" si="70"/>
        <v>405214.83101693512</v>
      </c>
      <c r="E1272" s="91">
        <f t="shared" si="71"/>
        <v>3389.3792121297965</v>
      </c>
      <c r="F1272" s="3"/>
      <c r="G1272" s="93">
        <f t="shared" si="72"/>
        <v>3389.3792121297956</v>
      </c>
      <c r="H1272" s="74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2"/>
      <c r="X1272" s="2"/>
      <c r="Y1272" s="2"/>
    </row>
    <row r="1273" spans="3:25" s="72" customFormat="1">
      <c r="C1273" s="3">
        <f t="shared" si="69"/>
        <v>2383.2998459011878</v>
      </c>
      <c r="D1273" s="3">
        <f t="shared" si="70"/>
        <v>405214.83101693512</v>
      </c>
      <c r="E1273" s="91">
        <f t="shared" si="71"/>
        <v>3389.3792121297961</v>
      </c>
      <c r="F1273" s="3"/>
      <c r="G1273" s="93">
        <f t="shared" si="72"/>
        <v>3389.3792121297965</v>
      </c>
      <c r="H1273" s="74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2"/>
      <c r="X1273" s="2"/>
      <c r="Y1273" s="2"/>
    </row>
    <row r="1274" spans="3:25" s="72" customFormat="1">
      <c r="C1274" s="3">
        <f t="shared" si="69"/>
        <v>2399.1885115405289</v>
      </c>
      <c r="D1274" s="3">
        <f t="shared" si="70"/>
        <v>405214.83101693512</v>
      </c>
      <c r="E1274" s="91">
        <f t="shared" si="71"/>
        <v>3389.3792121297956</v>
      </c>
      <c r="F1274" s="3"/>
      <c r="G1274" s="93">
        <f t="shared" si="72"/>
        <v>3389.3792121297961</v>
      </c>
      <c r="H1274" s="74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2"/>
      <c r="X1274" s="2"/>
      <c r="Y1274" s="2"/>
    </row>
    <row r="1275" spans="3:25" s="72" customFormat="1">
      <c r="C1275" s="3">
        <f t="shared" si="69"/>
        <v>2415.1831016174665</v>
      </c>
      <c r="D1275" s="3">
        <f t="shared" si="70"/>
        <v>405214.83101693512</v>
      </c>
      <c r="E1275" s="91">
        <f t="shared" si="71"/>
        <v>3389.3792121297956</v>
      </c>
      <c r="F1275" s="3"/>
      <c r="G1275" s="93">
        <f t="shared" si="72"/>
        <v>3389.3792121297956</v>
      </c>
      <c r="H1275" s="74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2"/>
      <c r="X1275" s="2"/>
      <c r="Y1275" s="2"/>
    </row>
    <row r="1276" spans="3:25" s="72" customFormat="1">
      <c r="C1276" s="3">
        <f t="shared" si="69"/>
        <v>2431.2843222949159</v>
      </c>
      <c r="D1276" s="3">
        <f t="shared" si="70"/>
        <v>405214.83101693512</v>
      </c>
      <c r="E1276" s="91">
        <f t="shared" si="71"/>
        <v>3389.3792121297956</v>
      </c>
      <c r="F1276" s="3"/>
      <c r="G1276" s="93">
        <f t="shared" si="72"/>
        <v>3389.3792121297956</v>
      </c>
      <c r="H1276" s="74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2"/>
      <c r="X1276" s="2"/>
      <c r="Y1276" s="2"/>
    </row>
    <row r="1277" spans="3:25" s="72" customFormat="1">
      <c r="C1277" s="3">
        <f t="shared" si="69"/>
        <v>2447.4928844435485</v>
      </c>
      <c r="D1277" s="3">
        <f t="shared" si="70"/>
        <v>405214.83101693512</v>
      </c>
      <c r="E1277" s="91">
        <f t="shared" si="71"/>
        <v>3389.3792121297956</v>
      </c>
      <c r="F1277" s="3"/>
      <c r="G1277" s="93">
        <f t="shared" si="72"/>
        <v>3389.3792121297956</v>
      </c>
      <c r="H1277" s="74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2"/>
      <c r="X1277" s="2"/>
      <c r="Y1277" s="2"/>
    </row>
    <row r="1278" spans="3:25" s="72" customFormat="1">
      <c r="C1278" s="3">
        <f t="shared" si="69"/>
        <v>2463.8095036731725</v>
      </c>
      <c r="D1278" s="3">
        <f t="shared" si="70"/>
        <v>405214.83101693512</v>
      </c>
      <c r="E1278" s="91">
        <f t="shared" si="71"/>
        <v>3389.3792121297956</v>
      </c>
      <c r="F1278" s="3"/>
      <c r="G1278" s="93">
        <f t="shared" si="72"/>
        <v>3389.3792121297956</v>
      </c>
      <c r="H1278" s="74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2"/>
      <c r="X1278" s="2"/>
      <c r="Y1278" s="2"/>
    </row>
    <row r="1279" spans="3:25" s="72" customFormat="1">
      <c r="C1279" s="3">
        <f t="shared" si="69"/>
        <v>2480.2349003643267</v>
      </c>
      <c r="D1279" s="3">
        <f t="shared" si="70"/>
        <v>405214.83101693512</v>
      </c>
      <c r="E1279" s="91">
        <f t="shared" si="71"/>
        <v>3389.3792121297956</v>
      </c>
      <c r="F1279" s="3"/>
      <c r="G1279" s="93">
        <f t="shared" si="72"/>
        <v>3389.3792121297956</v>
      </c>
      <c r="H1279" s="74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2"/>
      <c r="X1279" s="2"/>
      <c r="Y1279" s="2"/>
    </row>
    <row r="1280" spans="3:25" s="72" customFormat="1">
      <c r="C1280" s="3">
        <f t="shared" si="69"/>
        <v>2496.7697997000887</v>
      </c>
      <c r="D1280" s="3">
        <f t="shared" si="70"/>
        <v>405214.83101693512</v>
      </c>
      <c r="E1280" s="91">
        <f t="shared" si="71"/>
        <v>3389.3792121297956</v>
      </c>
      <c r="F1280" s="3"/>
      <c r="G1280" s="93">
        <f t="shared" si="72"/>
        <v>3389.3792121297956</v>
      </c>
      <c r="H1280" s="74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2"/>
      <c r="X1280" s="2"/>
      <c r="Y1280" s="2"/>
    </row>
    <row r="1281" spans="3:25" s="72" customFormat="1">
      <c r="C1281" s="3">
        <f t="shared" si="69"/>
        <v>2513.4149316980893</v>
      </c>
      <c r="D1281" s="3">
        <f t="shared" si="70"/>
        <v>405214.83101693512</v>
      </c>
      <c r="E1281" s="91">
        <f t="shared" si="71"/>
        <v>3389.3792121297952</v>
      </c>
      <c r="F1281" s="3"/>
      <c r="G1281" s="93">
        <f t="shared" si="72"/>
        <v>3389.3792121297956</v>
      </c>
      <c r="H1281" s="74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2"/>
      <c r="X1281" s="2"/>
      <c r="Y1281" s="2"/>
    </row>
    <row r="1282" spans="3:25" s="72" customFormat="1">
      <c r="C1282" s="3">
        <f t="shared" ref="C1282:C1345" si="73">IF($D$10=0,IF(B287&lt;=$G$9,IF(ISERR(PPMT($G$11/12,B287-$D$7+$F$1012,$D$7-$D$7+$F$1012,-D1281)),"",PPMT($G$11/12,B287-$D$7+$F$1012,$D$7-$D$7+$F$1012,-D1281)),IF(ISERR(PPMT($G$12/12,B287-$D$7+$F$1012,$D$7-$D$7+$F$1012,-D1281)),"",PPMT($G$12/12,B287-$D$7+$F$1012-$G$9,$D$7-$D$7+$F$1012-$G$9,-D1281))),IF($D$10&lt;=$G$9,IF(B287&lt;=$G$9,IF(ISERR(PPMT($G$11/12,B287-$D$7+$F$1012,$D$7-$D$7+$F$1012,-D1281)),"",PPMT($G$11/12,B287-$D$7+$F$1012,$D$7-$D$7+$F$1012,-D1281)),IF(ISERR(PPMT($G$12/12,B287-$D$7+$F$1012+$D$10-$G$9,$D$7-$D$7+$F$1012+$D$10-$G$9,-D1281)),"",PPMT($G$12/12,B287-$D$7+$F$1012+$D$10-$G$9,$D$7-$D$7+$F$1012+$D$10-$G$9,-D1281))),IF(B287&lt;=$G$9,IF(ISERR(PPMT($G$11/12,B287-$D$7+$F$1012,$D$7-$D$7+$F$1012,-D1281)),"",PPMT($G$11/12,B287-$D$7+$F$1012,$D$7-$D$7+$F$1012,-D1281)),IF(ISERR(PPMT($G$12/12,B287-$D$7+$F$1012,$D$7-$D$7+$F$1012,-D1281)),"",PPMT($G$12/12,B287-$D$7+$F$1012,$D$7-$D$7+$F$1012,-D1281)))))</f>
        <v>2530.1710312427435</v>
      </c>
      <c r="D1282" s="3">
        <f t="shared" ref="D1282:D1345" si="74">IF(B287&lt;$D$7-$G$10,$F$30,$D$1021)</f>
        <v>405214.83101693512</v>
      </c>
      <c r="E1282" s="91">
        <f t="shared" si="71"/>
        <v>3389.3792121297961</v>
      </c>
      <c r="F1282" s="3"/>
      <c r="G1282" s="93">
        <f t="shared" si="72"/>
        <v>3389.3792121297952</v>
      </c>
      <c r="H1282" s="74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2"/>
      <c r="X1282" s="2"/>
      <c r="Y1282" s="2"/>
    </row>
    <row r="1283" spans="3:25" s="72" customFormat="1">
      <c r="C1283" s="3">
        <f t="shared" si="73"/>
        <v>2547.0388381176954</v>
      </c>
      <c r="D1283" s="3">
        <f t="shared" si="74"/>
        <v>405214.83101693512</v>
      </c>
      <c r="E1283" s="91">
        <f t="shared" si="71"/>
        <v>3389.3792121297956</v>
      </c>
      <c r="F1283" s="3"/>
      <c r="G1283" s="93">
        <f t="shared" si="72"/>
        <v>3389.3792121297961</v>
      </c>
      <c r="H1283" s="74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2"/>
      <c r="X1283" s="2"/>
      <c r="Y1283" s="2"/>
    </row>
    <row r="1284" spans="3:25" s="72" customFormat="1">
      <c r="C1284" s="3">
        <f t="shared" si="73"/>
        <v>2564.0190970384801</v>
      </c>
      <c r="D1284" s="3">
        <f t="shared" si="74"/>
        <v>405214.83101693512</v>
      </c>
      <c r="E1284" s="91">
        <f t="shared" si="71"/>
        <v>3389.3792121297956</v>
      </c>
      <c r="F1284" s="3"/>
      <c r="G1284" s="93">
        <f t="shared" si="72"/>
        <v>3389.3792121297956</v>
      </c>
      <c r="H1284" s="74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2"/>
      <c r="X1284" s="2"/>
      <c r="Y1284" s="2"/>
    </row>
    <row r="1285" spans="3:25" s="72" customFormat="1">
      <c r="C1285" s="3">
        <f t="shared" si="73"/>
        <v>2581.1125576854029</v>
      </c>
      <c r="D1285" s="3">
        <f t="shared" si="74"/>
        <v>405214.83101693512</v>
      </c>
      <c r="E1285" s="91">
        <f t="shared" si="71"/>
        <v>3389.3792121297956</v>
      </c>
      <c r="F1285" s="3"/>
      <c r="G1285" s="93">
        <f t="shared" si="72"/>
        <v>3389.3792121297956</v>
      </c>
      <c r="H1285" s="74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2"/>
      <c r="X1285" s="2"/>
      <c r="Y1285" s="2"/>
    </row>
    <row r="1286" spans="3:25" s="72" customFormat="1">
      <c r="C1286" s="3">
        <f t="shared" si="73"/>
        <v>2598.3199747366389</v>
      </c>
      <c r="D1286" s="3">
        <f t="shared" si="74"/>
        <v>405214.83101693512</v>
      </c>
      <c r="E1286" s="91">
        <f t="shared" si="71"/>
        <v>3389.3792121297956</v>
      </c>
      <c r="F1286" s="3"/>
      <c r="G1286" s="93">
        <f t="shared" si="72"/>
        <v>3389.3792121297956</v>
      </c>
      <c r="H1286" s="74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2"/>
      <c r="X1286" s="2"/>
      <c r="Y1286" s="2"/>
    </row>
    <row r="1287" spans="3:25" s="72" customFormat="1">
      <c r="C1287" s="3">
        <f t="shared" si="73"/>
        <v>2615.6421079015499</v>
      </c>
      <c r="D1287" s="3">
        <f t="shared" si="74"/>
        <v>405214.83101693512</v>
      </c>
      <c r="E1287" s="91">
        <f t="shared" si="71"/>
        <v>3389.3792121297956</v>
      </c>
      <c r="F1287" s="3"/>
      <c r="G1287" s="93">
        <f t="shared" si="72"/>
        <v>3389.3792121297956</v>
      </c>
      <c r="H1287" s="74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2"/>
      <c r="X1287" s="2"/>
      <c r="Y1287" s="2"/>
    </row>
    <row r="1288" spans="3:25" s="72" customFormat="1">
      <c r="C1288" s="3">
        <f t="shared" si="73"/>
        <v>2633.0797219542274</v>
      </c>
      <c r="D1288" s="3">
        <f t="shared" si="74"/>
        <v>405214.83101693512</v>
      </c>
      <c r="E1288" s="91">
        <f t="shared" si="71"/>
        <v>3389.3792121297956</v>
      </c>
      <c r="F1288" s="3"/>
      <c r="G1288" s="93">
        <f t="shared" si="72"/>
        <v>3389.3792121297956</v>
      </c>
      <c r="H1288" s="74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2"/>
      <c r="X1288" s="2"/>
      <c r="Y1288" s="2"/>
    </row>
    <row r="1289" spans="3:25" s="72" customFormat="1">
      <c r="C1289" s="3">
        <f t="shared" si="73"/>
        <v>2650.6335867672551</v>
      </c>
      <c r="D1289" s="3">
        <f t="shared" si="74"/>
        <v>405214.83101693512</v>
      </c>
      <c r="E1289" s="91">
        <f t="shared" ref="E1289:E1352" si="75">IF(E287="","",(E287+IF(G287="",0,G287))/POWER($D$26+1,B287/12))</f>
        <v>3389.3792121297956</v>
      </c>
      <c r="F1289" s="3"/>
      <c r="G1289" s="93">
        <f t="shared" si="72"/>
        <v>3389.3792121297956</v>
      </c>
      <c r="H1289" s="74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2"/>
      <c r="X1289" s="2"/>
      <c r="Y1289" s="2"/>
    </row>
    <row r="1290" spans="3:25" s="72" customFormat="1">
      <c r="C1290" s="3">
        <f t="shared" si="73"/>
        <v>2668.3044773457036</v>
      </c>
      <c r="D1290" s="3">
        <f t="shared" si="74"/>
        <v>405214.83101693512</v>
      </c>
      <c r="E1290" s="91">
        <f t="shared" si="75"/>
        <v>3389.3792121297961</v>
      </c>
      <c r="F1290" s="3"/>
      <c r="G1290" s="93">
        <f t="shared" ref="G1290:G1353" si="76">IF(E287="","",(E287+IF(G287="",0,G287)))</f>
        <v>3389.3792121297956</v>
      </c>
      <c r="H1290" s="74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2"/>
      <c r="X1290" s="2"/>
      <c r="Y1290" s="2"/>
    </row>
    <row r="1291" spans="3:25" s="72" customFormat="1">
      <c r="C1291" s="3">
        <f t="shared" si="73"/>
        <v>2686.0931738613417</v>
      </c>
      <c r="D1291" s="3">
        <f t="shared" si="74"/>
        <v>405214.83101693512</v>
      </c>
      <c r="E1291" s="91">
        <f t="shared" si="75"/>
        <v>3389.3792121297961</v>
      </c>
      <c r="F1291" s="3"/>
      <c r="G1291" s="93">
        <f t="shared" si="76"/>
        <v>3389.3792121297961</v>
      </c>
      <c r="H1291" s="74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2"/>
      <c r="X1291" s="2"/>
      <c r="Y1291" s="2"/>
    </row>
    <row r="1292" spans="3:25" s="72" customFormat="1">
      <c r="C1292" s="3">
        <f t="shared" si="73"/>
        <v>2704.0004616870838</v>
      </c>
      <c r="D1292" s="3">
        <f t="shared" si="74"/>
        <v>405214.83101693512</v>
      </c>
      <c r="E1292" s="91">
        <f t="shared" si="75"/>
        <v>3389.3792121297956</v>
      </c>
      <c r="F1292" s="3"/>
      <c r="G1292" s="93">
        <f t="shared" si="76"/>
        <v>3389.3792121297961</v>
      </c>
      <c r="H1292" s="74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2"/>
      <c r="X1292" s="2"/>
      <c r="Y1292" s="2"/>
    </row>
    <row r="1293" spans="3:25" s="72" customFormat="1">
      <c r="C1293" s="3">
        <f t="shared" si="73"/>
        <v>2722.0271314316642</v>
      </c>
      <c r="D1293" s="3">
        <f t="shared" si="74"/>
        <v>405214.83101693512</v>
      </c>
      <c r="E1293" s="91">
        <f t="shared" si="75"/>
        <v>3389.3792121297956</v>
      </c>
      <c r="F1293" s="3"/>
      <c r="G1293" s="93">
        <f t="shared" si="76"/>
        <v>3389.3792121297956</v>
      </c>
      <c r="H1293" s="74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2"/>
      <c r="X1293" s="2"/>
      <c r="Y1293" s="2"/>
    </row>
    <row r="1294" spans="3:25" s="72" customFormat="1">
      <c r="C1294" s="3">
        <f t="shared" si="73"/>
        <v>2740.173978974542</v>
      </c>
      <c r="D1294" s="3">
        <f t="shared" si="74"/>
        <v>405214.83101693512</v>
      </c>
      <c r="E1294" s="91">
        <f t="shared" si="75"/>
        <v>3389.3792121297956</v>
      </c>
      <c r="F1294" s="3"/>
      <c r="G1294" s="93">
        <f t="shared" si="76"/>
        <v>3389.3792121297956</v>
      </c>
      <c r="H1294" s="74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2"/>
      <c r="X1294" s="2"/>
      <c r="Y1294" s="2"/>
    </row>
    <row r="1295" spans="3:25" s="72" customFormat="1">
      <c r="C1295" s="3">
        <f t="shared" si="73"/>
        <v>2758.4418055010387</v>
      </c>
      <c r="D1295" s="3">
        <f t="shared" si="74"/>
        <v>405214.83101693512</v>
      </c>
      <c r="E1295" s="91">
        <f t="shared" si="75"/>
        <v>3389.3792121297961</v>
      </c>
      <c r="F1295" s="3"/>
      <c r="G1295" s="93">
        <f t="shared" si="76"/>
        <v>3389.3792121297956</v>
      </c>
      <c r="H1295" s="74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2"/>
      <c r="X1295" s="2"/>
      <c r="Y1295" s="2"/>
    </row>
    <row r="1296" spans="3:25" s="72" customFormat="1">
      <c r="C1296" s="3">
        <f t="shared" si="73"/>
        <v>2776.8314175377127</v>
      </c>
      <c r="D1296" s="3">
        <f t="shared" si="74"/>
        <v>405214.83101693512</v>
      </c>
      <c r="E1296" s="91">
        <f t="shared" si="75"/>
        <v>3389.3792121297956</v>
      </c>
      <c r="F1296" s="3"/>
      <c r="G1296" s="93">
        <f t="shared" si="76"/>
        <v>3389.3792121297961</v>
      </c>
      <c r="H1296" s="74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2"/>
      <c r="X1296" s="2"/>
      <c r="Y1296" s="2"/>
    </row>
    <row r="1297" spans="3:25" s="72" customFormat="1">
      <c r="C1297" s="3">
        <f t="shared" si="73"/>
        <v>2795.3436269879644</v>
      </c>
      <c r="D1297" s="3">
        <f t="shared" si="74"/>
        <v>405214.83101693512</v>
      </c>
      <c r="E1297" s="91">
        <f t="shared" si="75"/>
        <v>3389.3792121297961</v>
      </c>
      <c r="F1297" s="3"/>
      <c r="G1297" s="93">
        <f t="shared" si="76"/>
        <v>3389.3792121297956</v>
      </c>
      <c r="H1297" s="74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2"/>
      <c r="X1297" s="2"/>
      <c r="Y1297" s="2"/>
    </row>
    <row r="1298" spans="3:25" s="72" customFormat="1">
      <c r="C1298" s="3">
        <f t="shared" si="73"/>
        <v>2813.9792511678838</v>
      </c>
      <c r="D1298" s="3">
        <f t="shared" si="74"/>
        <v>405214.83101693512</v>
      </c>
      <c r="E1298" s="91">
        <f t="shared" si="75"/>
        <v>3389.3792121297961</v>
      </c>
      <c r="F1298" s="3"/>
      <c r="G1298" s="93">
        <f t="shared" si="76"/>
        <v>3389.3792121297961</v>
      </c>
      <c r="H1298" s="74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2"/>
      <c r="X1298" s="2"/>
      <c r="Y1298" s="2"/>
    </row>
    <row r="1299" spans="3:25" s="72" customFormat="1">
      <c r="C1299" s="3">
        <f t="shared" si="73"/>
        <v>2832.739112842336</v>
      </c>
      <c r="D1299" s="3">
        <f t="shared" si="74"/>
        <v>405214.83101693512</v>
      </c>
      <c r="E1299" s="91">
        <f t="shared" si="75"/>
        <v>3389.3792121297956</v>
      </c>
      <c r="F1299" s="3"/>
      <c r="G1299" s="93">
        <f t="shared" si="76"/>
        <v>3389.3792121297961</v>
      </c>
      <c r="H1299" s="74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2"/>
      <c r="X1299" s="2"/>
      <c r="Y1299" s="2"/>
    </row>
    <row r="1300" spans="3:25" s="72" customFormat="1">
      <c r="C1300" s="3">
        <f t="shared" si="73"/>
        <v>2851.6240402612857</v>
      </c>
      <c r="D1300" s="3">
        <f t="shared" si="74"/>
        <v>405214.83101693512</v>
      </c>
      <c r="E1300" s="91">
        <f t="shared" si="75"/>
        <v>3389.3792121297956</v>
      </c>
      <c r="F1300" s="3"/>
      <c r="G1300" s="93">
        <f t="shared" si="76"/>
        <v>3389.3792121297956</v>
      </c>
      <c r="H1300" s="74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2"/>
      <c r="X1300" s="2"/>
      <c r="Y1300" s="2"/>
    </row>
    <row r="1301" spans="3:25" s="72" customFormat="1">
      <c r="C1301" s="3">
        <f t="shared" si="73"/>
        <v>2870.6348671963601</v>
      </c>
      <c r="D1301" s="3">
        <f t="shared" si="74"/>
        <v>405214.83101693512</v>
      </c>
      <c r="E1301" s="91">
        <f t="shared" si="75"/>
        <v>3389.3792121297956</v>
      </c>
      <c r="F1301" s="3"/>
      <c r="G1301" s="93">
        <f t="shared" si="76"/>
        <v>3389.3792121297956</v>
      </c>
      <c r="H1301" s="74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2"/>
      <c r="X1301" s="2"/>
      <c r="Y1301" s="2"/>
    </row>
    <row r="1302" spans="3:25" s="72" customFormat="1">
      <c r="C1302" s="3">
        <f t="shared" si="73"/>
        <v>2889.7724329776697</v>
      </c>
      <c r="D1302" s="3">
        <f t="shared" si="74"/>
        <v>405214.83101693512</v>
      </c>
      <c r="E1302" s="91">
        <f t="shared" si="75"/>
        <v>3389.3792121297956</v>
      </c>
      <c r="F1302" s="3"/>
      <c r="G1302" s="93">
        <f t="shared" si="76"/>
        <v>3389.3792121297956</v>
      </c>
      <c r="H1302" s="74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2"/>
      <c r="X1302" s="2"/>
      <c r="Y1302" s="2"/>
    </row>
    <row r="1303" spans="3:25" s="72" customFormat="1">
      <c r="C1303" s="3">
        <f t="shared" si="73"/>
        <v>2909.0375825308543</v>
      </c>
      <c r="D1303" s="3">
        <f t="shared" si="74"/>
        <v>405214.83101693512</v>
      </c>
      <c r="E1303" s="91">
        <f t="shared" si="75"/>
        <v>3389.3792121297956</v>
      </c>
      <c r="F1303" s="3"/>
      <c r="G1303" s="93">
        <f t="shared" si="76"/>
        <v>3389.3792121297956</v>
      </c>
      <c r="H1303" s="74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2"/>
      <c r="X1303" s="2"/>
      <c r="Y1303" s="2"/>
    </row>
    <row r="1304" spans="3:25" s="72" customFormat="1">
      <c r="C1304" s="3">
        <f t="shared" si="73"/>
        <v>2928.4311664143934</v>
      </c>
      <c r="D1304" s="3">
        <f t="shared" si="74"/>
        <v>405214.83101693512</v>
      </c>
      <c r="E1304" s="91">
        <f t="shared" si="75"/>
        <v>3389.3792121297961</v>
      </c>
      <c r="F1304" s="3"/>
      <c r="G1304" s="93">
        <f t="shared" si="76"/>
        <v>3389.3792121297956</v>
      </c>
      <c r="H1304" s="74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2"/>
      <c r="X1304" s="2"/>
      <c r="Y1304" s="2"/>
    </row>
    <row r="1305" spans="3:25" s="72" customFormat="1">
      <c r="C1305" s="3">
        <f t="shared" si="73"/>
        <v>2947.9540408571561</v>
      </c>
      <c r="D1305" s="3">
        <f t="shared" si="74"/>
        <v>405214.83101693512</v>
      </c>
      <c r="E1305" s="91">
        <f t="shared" si="75"/>
        <v>3389.3792121297956</v>
      </c>
      <c r="F1305" s="3"/>
      <c r="G1305" s="93">
        <f t="shared" si="76"/>
        <v>3389.3792121297961</v>
      </c>
      <c r="H1305" s="74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2"/>
      <c r="X1305" s="2"/>
      <c r="Y1305" s="2"/>
    </row>
    <row r="1306" spans="3:25" s="72" customFormat="1">
      <c r="C1306" s="3">
        <f t="shared" si="73"/>
        <v>2967.6070677962034</v>
      </c>
      <c r="D1306" s="3">
        <f t="shared" si="74"/>
        <v>405214.83101693512</v>
      </c>
      <c r="E1306" s="91">
        <f t="shared" si="75"/>
        <v>3389.3792121297956</v>
      </c>
      <c r="F1306" s="3"/>
      <c r="G1306" s="93">
        <f t="shared" si="76"/>
        <v>3389.3792121297956</v>
      </c>
      <c r="H1306" s="74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2"/>
      <c r="X1306" s="2"/>
      <c r="Y1306" s="2"/>
    </row>
    <row r="1307" spans="3:25" s="72" customFormat="1">
      <c r="C1307" s="3">
        <f t="shared" si="73"/>
        <v>2987.3911149148448</v>
      </c>
      <c r="D1307" s="3">
        <f t="shared" si="74"/>
        <v>405214.83101693512</v>
      </c>
      <c r="E1307" s="91">
        <f t="shared" si="75"/>
        <v>3389.3792121297961</v>
      </c>
      <c r="F1307" s="3"/>
      <c r="G1307" s="93">
        <f t="shared" si="76"/>
        <v>3389.3792121297956</v>
      </c>
      <c r="H1307" s="74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2"/>
      <c r="X1307" s="2"/>
      <c r="Y1307" s="2"/>
    </row>
    <row r="1308" spans="3:25" s="72" customFormat="1">
      <c r="C1308" s="3">
        <f t="shared" si="73"/>
        <v>3007.3070556809439</v>
      </c>
      <c r="D1308" s="3">
        <f t="shared" si="74"/>
        <v>405214.83101693512</v>
      </c>
      <c r="E1308" s="91">
        <f t="shared" si="75"/>
        <v>3389.3792121297956</v>
      </c>
      <c r="F1308" s="3"/>
      <c r="G1308" s="93">
        <f t="shared" si="76"/>
        <v>3389.3792121297961</v>
      </c>
      <c r="H1308" s="74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2"/>
      <c r="X1308" s="2"/>
      <c r="Y1308" s="2"/>
    </row>
    <row r="1309" spans="3:25" s="72" customFormat="1">
      <c r="C1309" s="3">
        <f t="shared" si="73"/>
        <v>3027.3557693854832</v>
      </c>
      <c r="D1309" s="3">
        <f t="shared" si="74"/>
        <v>405214.83101693512</v>
      </c>
      <c r="E1309" s="91">
        <f t="shared" si="75"/>
        <v>3389.3792121297961</v>
      </c>
      <c r="F1309" s="3"/>
      <c r="G1309" s="93">
        <f t="shared" si="76"/>
        <v>3389.3792121297956</v>
      </c>
      <c r="H1309" s="74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2"/>
      <c r="X1309" s="2"/>
      <c r="Y1309" s="2"/>
    </row>
    <row r="1310" spans="3:25" s="72" customFormat="1">
      <c r="C1310" s="3">
        <f t="shared" si="73"/>
        <v>3047.5381411813864</v>
      </c>
      <c r="D1310" s="3">
        <f t="shared" si="74"/>
        <v>405214.83101693512</v>
      </c>
      <c r="E1310" s="91">
        <f t="shared" si="75"/>
        <v>3389.3792121297961</v>
      </c>
      <c r="F1310" s="3"/>
      <c r="G1310" s="93">
        <f t="shared" si="76"/>
        <v>3389.3792121297961</v>
      </c>
      <c r="H1310" s="74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2"/>
      <c r="X1310" s="2"/>
      <c r="Y1310" s="2"/>
    </row>
    <row r="1311" spans="3:25" s="72" customFormat="1">
      <c r="C1311" s="3">
        <f t="shared" si="73"/>
        <v>3067.8550621225959</v>
      </c>
      <c r="D1311" s="3">
        <f t="shared" si="74"/>
        <v>405214.83101693512</v>
      </c>
      <c r="E1311" s="91">
        <f t="shared" si="75"/>
        <v>3389.3792121297961</v>
      </c>
      <c r="F1311" s="3"/>
      <c r="G1311" s="93">
        <f t="shared" si="76"/>
        <v>3389.3792121297961</v>
      </c>
      <c r="H1311" s="74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2"/>
      <c r="X1311" s="2"/>
      <c r="Y1311" s="2"/>
    </row>
    <row r="1312" spans="3:25" s="72" customFormat="1">
      <c r="C1312" s="3">
        <f t="shared" si="73"/>
        <v>3088.3074292034134</v>
      </c>
      <c r="D1312" s="3">
        <f t="shared" si="74"/>
        <v>405214.83101693512</v>
      </c>
      <c r="E1312" s="91">
        <f t="shared" si="75"/>
        <v>3389.3792121297961</v>
      </c>
      <c r="F1312" s="3"/>
      <c r="G1312" s="93">
        <f t="shared" si="76"/>
        <v>3389.3792121297961</v>
      </c>
      <c r="H1312" s="74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2"/>
      <c r="X1312" s="2"/>
      <c r="Y1312" s="2"/>
    </row>
    <row r="1313" spans="3:25" s="72" customFormat="1">
      <c r="C1313" s="3">
        <f t="shared" si="73"/>
        <v>3108.8961453981028</v>
      </c>
      <c r="D1313" s="3">
        <f t="shared" si="74"/>
        <v>405214.83101693512</v>
      </c>
      <c r="E1313" s="91">
        <f t="shared" si="75"/>
        <v>3389.3792121297956</v>
      </c>
      <c r="F1313" s="3"/>
      <c r="G1313" s="93">
        <f t="shared" si="76"/>
        <v>3389.3792121297961</v>
      </c>
      <c r="H1313" s="74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2"/>
      <c r="X1313" s="2"/>
      <c r="Y1313" s="2"/>
    </row>
    <row r="1314" spans="3:25" s="72" customFormat="1">
      <c r="C1314" s="3">
        <f t="shared" si="73"/>
        <v>3129.6221197007567</v>
      </c>
      <c r="D1314" s="3">
        <f t="shared" si="74"/>
        <v>405214.83101693512</v>
      </c>
      <c r="E1314" s="91">
        <f t="shared" si="75"/>
        <v>3389.3792121297956</v>
      </c>
      <c r="F1314" s="3"/>
      <c r="G1314" s="93">
        <f t="shared" si="76"/>
        <v>3389.3792121297956</v>
      </c>
      <c r="H1314" s="74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2"/>
      <c r="X1314" s="2"/>
      <c r="Y1314" s="2"/>
    </row>
    <row r="1315" spans="3:25" s="72" customFormat="1">
      <c r="C1315" s="3">
        <f t="shared" si="73"/>
        <v>3150.4862671654282</v>
      </c>
      <c r="D1315" s="3">
        <f t="shared" si="74"/>
        <v>405214.83101693512</v>
      </c>
      <c r="E1315" s="91">
        <f t="shared" si="75"/>
        <v>3389.3792121297961</v>
      </c>
      <c r="F1315" s="3"/>
      <c r="G1315" s="93">
        <f t="shared" si="76"/>
        <v>3389.3792121297956</v>
      </c>
      <c r="H1315" s="74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2"/>
      <c r="X1315" s="2"/>
      <c r="Y1315" s="2"/>
    </row>
    <row r="1316" spans="3:25" s="72" customFormat="1">
      <c r="C1316" s="3">
        <f t="shared" si="73"/>
        <v>3171.4895089465313</v>
      </c>
      <c r="D1316" s="3">
        <f t="shared" si="74"/>
        <v>405214.83101693512</v>
      </c>
      <c r="E1316" s="91">
        <f t="shared" si="75"/>
        <v>3389.3792121297956</v>
      </c>
      <c r="F1316" s="3"/>
      <c r="G1316" s="93">
        <f t="shared" si="76"/>
        <v>3389.3792121297961</v>
      </c>
      <c r="H1316" s="74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2"/>
      <c r="X1316" s="2"/>
      <c r="Y1316" s="2"/>
    </row>
    <row r="1317" spans="3:25" s="72" customFormat="1">
      <c r="C1317" s="3">
        <f t="shared" si="73"/>
        <v>3192.6327723395079</v>
      </c>
      <c r="D1317" s="3">
        <f t="shared" si="74"/>
        <v>405214.83101693512</v>
      </c>
      <c r="E1317" s="91">
        <f t="shared" si="75"/>
        <v>3389.3792121297956</v>
      </c>
      <c r="F1317" s="3"/>
      <c r="G1317" s="93">
        <f t="shared" si="76"/>
        <v>3389.3792121297956</v>
      </c>
      <c r="H1317" s="74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2"/>
      <c r="X1317" s="2"/>
      <c r="Y1317" s="2"/>
    </row>
    <row r="1318" spans="3:25" s="72" customFormat="1">
      <c r="C1318" s="3">
        <f t="shared" si="73"/>
        <v>3213.9169908217714</v>
      </c>
      <c r="D1318" s="3">
        <f t="shared" si="74"/>
        <v>405214.83101693512</v>
      </c>
      <c r="E1318" s="91">
        <f t="shared" si="75"/>
        <v>3389.3792121297956</v>
      </c>
      <c r="F1318" s="3"/>
      <c r="G1318" s="93">
        <f t="shared" si="76"/>
        <v>3389.3792121297956</v>
      </c>
      <c r="H1318" s="74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2"/>
      <c r="X1318" s="2"/>
      <c r="Y1318" s="2"/>
    </row>
    <row r="1319" spans="3:25" s="72" customFormat="1">
      <c r="C1319" s="3">
        <f t="shared" si="73"/>
        <v>3235.3431040939167</v>
      </c>
      <c r="D1319" s="3">
        <f t="shared" si="74"/>
        <v>405214.83101693512</v>
      </c>
      <c r="E1319" s="91">
        <f t="shared" si="75"/>
        <v>3389.3792121297961</v>
      </c>
      <c r="F1319" s="3"/>
      <c r="G1319" s="93">
        <f t="shared" si="76"/>
        <v>3389.3792121297956</v>
      </c>
      <c r="H1319" s="74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2"/>
      <c r="X1319" s="2"/>
      <c r="Y1319" s="2"/>
    </row>
    <row r="1320" spans="3:25" s="72" customFormat="1">
      <c r="C1320" s="3">
        <f t="shared" si="73"/>
        <v>3256.9120581212096</v>
      </c>
      <c r="D1320" s="3">
        <f t="shared" si="74"/>
        <v>405214.83101693512</v>
      </c>
      <c r="E1320" s="91">
        <f t="shared" si="75"/>
        <v>3389.3792121297961</v>
      </c>
      <c r="F1320" s="3"/>
      <c r="G1320" s="93">
        <f t="shared" si="76"/>
        <v>3389.3792121297961</v>
      </c>
      <c r="H1320" s="74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2"/>
      <c r="X1320" s="2"/>
      <c r="Y1320" s="2"/>
    </row>
    <row r="1321" spans="3:25" s="72" customFormat="1">
      <c r="C1321" s="3">
        <f t="shared" si="73"/>
        <v>3278.624805175351</v>
      </c>
      <c r="D1321" s="3">
        <f t="shared" si="74"/>
        <v>405214.83101693512</v>
      </c>
      <c r="E1321" s="91">
        <f t="shared" si="75"/>
        <v>3389.3792121297956</v>
      </c>
      <c r="F1321" s="3"/>
      <c r="G1321" s="93">
        <f t="shared" si="76"/>
        <v>3389.3792121297961</v>
      </c>
      <c r="H1321" s="74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2"/>
      <c r="X1321" s="2"/>
      <c r="Y1321" s="2"/>
    </row>
    <row r="1322" spans="3:25" s="72" customFormat="1">
      <c r="C1322" s="3">
        <f t="shared" si="73"/>
        <v>3300.4823038765198</v>
      </c>
      <c r="D1322" s="3">
        <f t="shared" si="74"/>
        <v>405214.83101693512</v>
      </c>
      <c r="E1322" s="91">
        <f t="shared" si="75"/>
        <v>3389.3792121297956</v>
      </c>
      <c r="F1322" s="3"/>
      <c r="G1322" s="93">
        <f t="shared" si="76"/>
        <v>3389.3792121297956</v>
      </c>
      <c r="H1322" s="74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2"/>
      <c r="X1322" s="2"/>
      <c r="Y1322" s="2"/>
    </row>
    <row r="1323" spans="3:25" s="72" customFormat="1">
      <c r="C1323" s="3">
        <f t="shared" si="73"/>
        <v>3322.4855192356968</v>
      </c>
      <c r="D1323" s="3">
        <f t="shared" si="74"/>
        <v>405214.83101693512</v>
      </c>
      <c r="E1323" s="91">
        <f t="shared" si="75"/>
        <v>3389.3792121297956</v>
      </c>
      <c r="F1323" s="3"/>
      <c r="G1323" s="93">
        <f t="shared" si="76"/>
        <v>3389.3792121297956</v>
      </c>
      <c r="H1323" s="74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2"/>
      <c r="X1323" s="2"/>
      <c r="Y1323" s="2"/>
    </row>
    <row r="1324" spans="3:25" s="72" customFormat="1">
      <c r="C1324" s="3">
        <f t="shared" si="73"/>
        <v>3344.6354226972676</v>
      </c>
      <c r="D1324" s="3">
        <f t="shared" si="74"/>
        <v>405214.83101693512</v>
      </c>
      <c r="E1324" s="91">
        <f t="shared" si="75"/>
        <v>3389.3792121297956</v>
      </c>
      <c r="F1324" s="3"/>
      <c r="G1324" s="93">
        <f t="shared" si="76"/>
        <v>3389.3792121297956</v>
      </c>
      <c r="H1324" s="74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2"/>
      <c r="X1324" s="2"/>
      <c r="Y1324" s="2"/>
    </row>
    <row r="1325" spans="3:25" s="72" customFormat="1">
      <c r="C1325" s="3">
        <f t="shared" si="73"/>
        <v>3366.9329921819162</v>
      </c>
      <c r="D1325" s="3">
        <f t="shared" si="74"/>
        <v>405214.83101693512</v>
      </c>
      <c r="E1325" s="91">
        <f t="shared" si="75"/>
        <v>3389.3792121297956</v>
      </c>
      <c r="F1325" s="3"/>
      <c r="G1325" s="93">
        <f t="shared" si="76"/>
        <v>3389.3792121297956</v>
      </c>
      <c r="H1325" s="74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2"/>
      <c r="X1325" s="2"/>
      <c r="Y1325" s="2"/>
    </row>
    <row r="1326" spans="3:25" s="72" customFormat="1">
      <c r="C1326" s="3" t="str">
        <f t="shared" si="73"/>
        <v/>
      </c>
      <c r="D1326" s="3">
        <f t="shared" si="74"/>
        <v>405214.83101693512</v>
      </c>
      <c r="E1326" s="91">
        <f t="shared" si="75"/>
        <v>3389.3792121297961</v>
      </c>
      <c r="F1326" s="3"/>
      <c r="G1326" s="93">
        <f t="shared" si="76"/>
        <v>3389.3792121297956</v>
      </c>
      <c r="H1326" s="74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2"/>
      <c r="X1326" s="2"/>
      <c r="Y1326" s="2"/>
    </row>
    <row r="1327" spans="3:25" s="72" customFormat="1">
      <c r="C1327" s="3" t="str">
        <f t="shared" si="73"/>
        <v/>
      </c>
      <c r="D1327" s="3">
        <f t="shared" si="74"/>
        <v>405214.83101693512</v>
      </c>
      <c r="E1327" s="91">
        <f t="shared" si="75"/>
        <v>3389.3792121297961</v>
      </c>
      <c r="F1327" s="3"/>
      <c r="G1327" s="93">
        <f t="shared" si="76"/>
        <v>3389.3792121297961</v>
      </c>
      <c r="H1327" s="74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2"/>
      <c r="X1327" s="2"/>
      <c r="Y1327" s="2"/>
    </row>
    <row r="1328" spans="3:25" s="72" customFormat="1">
      <c r="C1328" s="3" t="str">
        <f t="shared" si="73"/>
        <v/>
      </c>
      <c r="D1328" s="3">
        <f t="shared" si="74"/>
        <v>405214.83101693512</v>
      </c>
      <c r="E1328" s="91">
        <f t="shared" si="75"/>
        <v>3389.3792121297961</v>
      </c>
      <c r="F1328" s="3"/>
      <c r="G1328" s="93">
        <f t="shared" si="76"/>
        <v>3389.3792121297961</v>
      </c>
      <c r="H1328" s="74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2"/>
      <c r="X1328" s="2"/>
      <c r="Y1328" s="2"/>
    </row>
    <row r="1329" spans="3:25" s="72" customFormat="1">
      <c r="C1329" s="3" t="str">
        <f t="shared" si="73"/>
        <v/>
      </c>
      <c r="D1329" s="3">
        <f t="shared" si="74"/>
        <v>405214.83101693512</v>
      </c>
      <c r="E1329" s="91">
        <f t="shared" si="75"/>
        <v>3389.3792121297956</v>
      </c>
      <c r="F1329" s="3"/>
      <c r="G1329" s="93">
        <f t="shared" si="76"/>
        <v>3389.3792121297961</v>
      </c>
      <c r="H1329" s="74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2"/>
      <c r="X1329" s="2"/>
      <c r="Y1329" s="2"/>
    </row>
    <row r="1330" spans="3:25" s="72" customFormat="1">
      <c r="C1330" s="3" t="str">
        <f t="shared" si="73"/>
        <v/>
      </c>
      <c r="D1330" s="3">
        <f t="shared" si="74"/>
        <v>405214.83101693512</v>
      </c>
      <c r="E1330" s="91">
        <f t="shared" si="75"/>
        <v>3389.3792121297961</v>
      </c>
      <c r="F1330" s="3"/>
      <c r="G1330" s="93">
        <f t="shared" si="76"/>
        <v>3389.3792121297956</v>
      </c>
      <c r="H1330" s="74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2"/>
      <c r="X1330" s="2"/>
      <c r="Y1330" s="2"/>
    </row>
    <row r="1331" spans="3:25" s="72" customFormat="1">
      <c r="C1331" s="3" t="str">
        <f t="shared" si="73"/>
        <v/>
      </c>
      <c r="D1331" s="3">
        <f t="shared" si="74"/>
        <v>405214.83101693512</v>
      </c>
      <c r="E1331" s="91">
        <f t="shared" si="75"/>
        <v>3389.3792121297956</v>
      </c>
      <c r="F1331" s="3"/>
      <c r="G1331" s="93">
        <f t="shared" si="76"/>
        <v>3389.3792121297961</v>
      </c>
      <c r="H1331" s="74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2"/>
      <c r="X1331" s="2"/>
      <c r="Y1331" s="2"/>
    </row>
    <row r="1332" spans="3:25" s="72" customFormat="1">
      <c r="C1332" s="3" t="str">
        <f t="shared" si="73"/>
        <v/>
      </c>
      <c r="D1332" s="3">
        <f t="shared" si="74"/>
        <v>405214.83101693512</v>
      </c>
      <c r="E1332" s="91">
        <f t="shared" si="75"/>
        <v>3389.3792121297956</v>
      </c>
      <c r="F1332" s="3"/>
      <c r="G1332" s="93">
        <f t="shared" si="76"/>
        <v>3389.3792121297956</v>
      </c>
      <c r="H1332" s="74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2"/>
      <c r="X1332" s="2"/>
      <c r="Y1332" s="2"/>
    </row>
    <row r="1333" spans="3:25" s="72" customFormat="1">
      <c r="C1333" s="3" t="str">
        <f t="shared" si="73"/>
        <v/>
      </c>
      <c r="D1333" s="3">
        <f t="shared" si="74"/>
        <v>405214.83101693512</v>
      </c>
      <c r="E1333" s="91" t="str">
        <f t="shared" si="75"/>
        <v/>
      </c>
      <c r="F1333" s="3"/>
      <c r="G1333" s="93">
        <f t="shared" si="76"/>
        <v>3389.3792121297956</v>
      </c>
      <c r="H1333" s="74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2"/>
      <c r="X1333" s="2"/>
      <c r="Y1333" s="2"/>
    </row>
    <row r="1334" spans="3:25" s="72" customFormat="1">
      <c r="C1334" s="3" t="str">
        <f t="shared" si="73"/>
        <v/>
      </c>
      <c r="D1334" s="3">
        <f t="shared" si="74"/>
        <v>405214.83101693512</v>
      </c>
      <c r="E1334" s="91" t="str">
        <f t="shared" si="75"/>
        <v/>
      </c>
      <c r="F1334" s="3"/>
      <c r="G1334" s="93" t="str">
        <f t="shared" si="76"/>
        <v/>
      </c>
      <c r="H1334" s="74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2"/>
      <c r="X1334" s="2"/>
      <c r="Y1334" s="2"/>
    </row>
    <row r="1335" spans="3:25" s="72" customFormat="1">
      <c r="C1335" s="3" t="str">
        <f t="shared" si="73"/>
        <v/>
      </c>
      <c r="D1335" s="3">
        <f t="shared" si="74"/>
        <v>405214.83101693512</v>
      </c>
      <c r="E1335" s="91" t="str">
        <f t="shared" si="75"/>
        <v/>
      </c>
      <c r="F1335" s="3"/>
      <c r="G1335" s="93" t="str">
        <f t="shared" si="76"/>
        <v/>
      </c>
      <c r="H1335" s="74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2"/>
      <c r="X1335" s="2"/>
      <c r="Y1335" s="2"/>
    </row>
    <row r="1336" spans="3:25" s="72" customFormat="1">
      <c r="C1336" s="3" t="str">
        <f t="shared" si="73"/>
        <v/>
      </c>
      <c r="D1336" s="3">
        <f t="shared" si="74"/>
        <v>405214.83101693512</v>
      </c>
      <c r="E1336" s="91" t="str">
        <f t="shared" si="75"/>
        <v/>
      </c>
      <c r="F1336" s="3"/>
      <c r="G1336" s="93" t="str">
        <f t="shared" si="76"/>
        <v/>
      </c>
      <c r="H1336" s="74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2"/>
      <c r="X1336" s="2"/>
      <c r="Y1336" s="2"/>
    </row>
    <row r="1337" spans="3:25" s="72" customFormat="1">
      <c r="C1337" s="3" t="str">
        <f t="shared" si="73"/>
        <v/>
      </c>
      <c r="D1337" s="3">
        <f t="shared" si="74"/>
        <v>405214.83101693512</v>
      </c>
      <c r="E1337" s="91" t="str">
        <f t="shared" si="75"/>
        <v/>
      </c>
      <c r="F1337" s="3"/>
      <c r="G1337" s="93" t="str">
        <f t="shared" si="76"/>
        <v/>
      </c>
      <c r="H1337" s="74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2"/>
      <c r="X1337" s="2"/>
      <c r="Y1337" s="2"/>
    </row>
    <row r="1338" spans="3:25" s="72" customFormat="1">
      <c r="C1338" s="3" t="str">
        <f t="shared" si="73"/>
        <v/>
      </c>
      <c r="D1338" s="3">
        <f t="shared" si="74"/>
        <v>405214.83101693512</v>
      </c>
      <c r="E1338" s="91" t="str">
        <f t="shared" si="75"/>
        <v/>
      </c>
      <c r="F1338" s="3"/>
      <c r="G1338" s="93" t="str">
        <f t="shared" si="76"/>
        <v/>
      </c>
      <c r="H1338" s="74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2"/>
      <c r="X1338" s="2"/>
      <c r="Y1338" s="2"/>
    </row>
    <row r="1339" spans="3:25" s="72" customFormat="1">
      <c r="C1339" s="3" t="str">
        <f t="shared" si="73"/>
        <v/>
      </c>
      <c r="D1339" s="3">
        <f t="shared" si="74"/>
        <v>405214.83101693512</v>
      </c>
      <c r="E1339" s="91" t="str">
        <f t="shared" si="75"/>
        <v/>
      </c>
      <c r="F1339" s="3"/>
      <c r="G1339" s="93" t="str">
        <f t="shared" si="76"/>
        <v/>
      </c>
      <c r="H1339" s="74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2"/>
      <c r="X1339" s="2"/>
      <c r="Y1339" s="2"/>
    </row>
    <row r="1340" spans="3:25" s="72" customFormat="1">
      <c r="C1340" s="3" t="str">
        <f t="shared" si="73"/>
        <v/>
      </c>
      <c r="D1340" s="3">
        <f t="shared" si="74"/>
        <v>405214.83101693512</v>
      </c>
      <c r="E1340" s="91" t="str">
        <f t="shared" si="75"/>
        <v/>
      </c>
      <c r="F1340" s="3"/>
      <c r="G1340" s="93" t="str">
        <f t="shared" si="76"/>
        <v/>
      </c>
      <c r="H1340" s="74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2"/>
      <c r="X1340" s="2"/>
      <c r="Y1340" s="2"/>
    </row>
    <row r="1341" spans="3:25" s="72" customFormat="1">
      <c r="C1341" s="3" t="str">
        <f t="shared" si="73"/>
        <v/>
      </c>
      <c r="D1341" s="3">
        <f t="shared" si="74"/>
        <v>405214.83101693512</v>
      </c>
      <c r="E1341" s="91" t="str">
        <f t="shared" si="75"/>
        <v/>
      </c>
      <c r="F1341" s="3"/>
      <c r="G1341" s="93" t="str">
        <f t="shared" si="76"/>
        <v/>
      </c>
      <c r="H1341" s="74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2"/>
      <c r="X1341" s="2"/>
      <c r="Y1341" s="2"/>
    </row>
    <row r="1342" spans="3:25" s="72" customFormat="1">
      <c r="C1342" s="3" t="str">
        <f t="shared" si="73"/>
        <v/>
      </c>
      <c r="D1342" s="3">
        <f t="shared" si="74"/>
        <v>405214.83101693512</v>
      </c>
      <c r="E1342" s="91" t="str">
        <f t="shared" si="75"/>
        <v/>
      </c>
      <c r="F1342" s="3"/>
      <c r="G1342" s="93" t="str">
        <f t="shared" si="76"/>
        <v/>
      </c>
      <c r="H1342" s="74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2"/>
      <c r="X1342" s="2"/>
      <c r="Y1342" s="2"/>
    </row>
    <row r="1343" spans="3:25" s="72" customFormat="1">
      <c r="C1343" s="3" t="str">
        <f t="shared" si="73"/>
        <v/>
      </c>
      <c r="D1343" s="3">
        <f t="shared" si="74"/>
        <v>405214.83101693512</v>
      </c>
      <c r="E1343" s="91" t="str">
        <f t="shared" si="75"/>
        <v/>
      </c>
      <c r="F1343" s="3"/>
      <c r="G1343" s="93" t="str">
        <f t="shared" si="76"/>
        <v/>
      </c>
      <c r="H1343" s="74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2"/>
      <c r="X1343" s="2"/>
      <c r="Y1343" s="2"/>
    </row>
    <row r="1344" spans="3:25" s="72" customFormat="1">
      <c r="C1344" s="3" t="str">
        <f t="shared" si="73"/>
        <v/>
      </c>
      <c r="D1344" s="3">
        <f t="shared" si="74"/>
        <v>405214.83101693512</v>
      </c>
      <c r="E1344" s="91" t="str">
        <f t="shared" si="75"/>
        <v/>
      </c>
      <c r="F1344" s="3"/>
      <c r="G1344" s="93" t="str">
        <f t="shared" si="76"/>
        <v/>
      </c>
      <c r="H1344" s="74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2"/>
      <c r="X1344" s="2"/>
      <c r="Y1344" s="2"/>
    </row>
    <row r="1345" spans="3:25" s="72" customFormat="1">
      <c r="C1345" s="3" t="str">
        <f t="shared" si="73"/>
        <v/>
      </c>
      <c r="D1345" s="3">
        <f t="shared" si="74"/>
        <v>405214.83101693512</v>
      </c>
      <c r="E1345" s="91" t="str">
        <f t="shared" si="75"/>
        <v/>
      </c>
      <c r="F1345" s="3"/>
      <c r="G1345" s="93" t="str">
        <f t="shared" si="76"/>
        <v/>
      </c>
      <c r="H1345" s="74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2"/>
      <c r="X1345" s="2"/>
      <c r="Y1345" s="2"/>
    </row>
    <row r="1346" spans="3:25" s="72" customFormat="1">
      <c r="C1346" s="3" t="str">
        <f t="shared" ref="C1346:C1409" si="77">IF($D$10=0,IF(B351&lt;=$G$9,IF(ISERR(PPMT($G$11/12,B351-$D$7+$F$1012,$D$7-$D$7+$F$1012,-D1345)),"",PPMT($G$11/12,B351-$D$7+$F$1012,$D$7-$D$7+$F$1012,-D1345)),IF(ISERR(PPMT($G$12/12,B351-$D$7+$F$1012,$D$7-$D$7+$F$1012,-D1345)),"",PPMT($G$12/12,B351-$D$7+$F$1012-$G$9,$D$7-$D$7+$F$1012-$G$9,-D1345))),IF($D$10&lt;=$G$9,IF(B351&lt;=$G$9,IF(ISERR(PPMT($G$11/12,B351-$D$7+$F$1012,$D$7-$D$7+$F$1012,-D1345)),"",PPMT($G$11/12,B351-$D$7+$F$1012,$D$7-$D$7+$F$1012,-D1345)),IF(ISERR(PPMT($G$12/12,B351-$D$7+$F$1012+$D$10-$G$9,$D$7-$D$7+$F$1012+$D$10-$G$9,-D1345)),"",PPMT($G$12/12,B351-$D$7+$F$1012+$D$10-$G$9,$D$7-$D$7+$F$1012+$D$10-$G$9,-D1345))),IF(B351&lt;=$G$9,IF(ISERR(PPMT($G$11/12,B351-$D$7+$F$1012,$D$7-$D$7+$F$1012,-D1345)),"",PPMT($G$11/12,B351-$D$7+$F$1012,$D$7-$D$7+$F$1012,-D1345)),IF(ISERR(PPMT($G$12/12,B351-$D$7+$F$1012,$D$7-$D$7+$F$1012,-D1345)),"",PPMT($G$12/12,B351-$D$7+$F$1012,$D$7-$D$7+$F$1012,-D1345)))))</f>
        <v/>
      </c>
      <c r="D1346" s="3">
        <f t="shared" ref="D1346:D1387" si="78">IF(B351&lt;$D$7-$G$10,$F$30,$D$1021)</f>
        <v>405214.83101693512</v>
      </c>
      <c r="E1346" s="91" t="str">
        <f t="shared" si="75"/>
        <v/>
      </c>
      <c r="F1346" s="3"/>
      <c r="G1346" s="93" t="str">
        <f t="shared" si="76"/>
        <v/>
      </c>
      <c r="H1346" s="74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2"/>
      <c r="X1346" s="2"/>
      <c r="Y1346" s="2"/>
    </row>
    <row r="1347" spans="3:25" s="72" customFormat="1">
      <c r="C1347" s="3" t="str">
        <f t="shared" si="77"/>
        <v/>
      </c>
      <c r="D1347" s="3">
        <f t="shared" si="78"/>
        <v>405214.83101693512</v>
      </c>
      <c r="E1347" s="91" t="str">
        <f t="shared" si="75"/>
        <v/>
      </c>
      <c r="F1347" s="3"/>
      <c r="G1347" s="93" t="str">
        <f t="shared" si="76"/>
        <v/>
      </c>
      <c r="H1347" s="74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2"/>
      <c r="X1347" s="2"/>
      <c r="Y1347" s="2"/>
    </row>
    <row r="1348" spans="3:25" s="72" customFormat="1">
      <c r="C1348" s="3" t="str">
        <f t="shared" si="77"/>
        <v/>
      </c>
      <c r="D1348" s="3">
        <f t="shared" si="78"/>
        <v>405214.83101693512</v>
      </c>
      <c r="E1348" s="91" t="str">
        <f t="shared" si="75"/>
        <v/>
      </c>
      <c r="F1348" s="3"/>
      <c r="G1348" s="93" t="str">
        <f t="shared" si="76"/>
        <v/>
      </c>
      <c r="H1348" s="74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2"/>
      <c r="X1348" s="2"/>
      <c r="Y1348" s="2"/>
    </row>
    <row r="1349" spans="3:25" s="72" customFormat="1">
      <c r="C1349" s="3" t="str">
        <f t="shared" si="77"/>
        <v/>
      </c>
      <c r="D1349" s="3">
        <f t="shared" si="78"/>
        <v>405214.83101693512</v>
      </c>
      <c r="E1349" s="91" t="str">
        <f t="shared" si="75"/>
        <v/>
      </c>
      <c r="F1349" s="3"/>
      <c r="G1349" s="93" t="str">
        <f t="shared" si="76"/>
        <v/>
      </c>
      <c r="H1349" s="74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2"/>
      <c r="X1349" s="2"/>
      <c r="Y1349" s="2"/>
    </row>
    <row r="1350" spans="3:25" s="72" customFormat="1">
      <c r="C1350" s="3" t="str">
        <f t="shared" si="77"/>
        <v/>
      </c>
      <c r="D1350" s="3">
        <f t="shared" si="78"/>
        <v>405214.83101693512</v>
      </c>
      <c r="E1350" s="91" t="str">
        <f t="shared" si="75"/>
        <v/>
      </c>
      <c r="F1350" s="3"/>
      <c r="G1350" s="93" t="str">
        <f t="shared" si="76"/>
        <v/>
      </c>
      <c r="H1350" s="74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2"/>
      <c r="X1350" s="2"/>
      <c r="Y1350" s="2"/>
    </row>
    <row r="1351" spans="3:25" s="72" customFormat="1">
      <c r="C1351" s="3" t="str">
        <f t="shared" si="77"/>
        <v/>
      </c>
      <c r="D1351" s="3">
        <f t="shared" si="78"/>
        <v>405214.83101693512</v>
      </c>
      <c r="E1351" s="91" t="str">
        <f t="shared" si="75"/>
        <v/>
      </c>
      <c r="F1351" s="3"/>
      <c r="G1351" s="93" t="str">
        <f t="shared" si="76"/>
        <v/>
      </c>
      <c r="H1351" s="74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2"/>
      <c r="X1351" s="2"/>
      <c r="Y1351" s="2"/>
    </row>
    <row r="1352" spans="3:25" s="72" customFormat="1">
      <c r="C1352" s="3" t="str">
        <f t="shared" si="77"/>
        <v/>
      </c>
      <c r="D1352" s="3">
        <f t="shared" si="78"/>
        <v>405214.83101693512</v>
      </c>
      <c r="E1352" s="91" t="str">
        <f t="shared" si="75"/>
        <v/>
      </c>
      <c r="F1352" s="3"/>
      <c r="G1352" s="93" t="str">
        <f t="shared" si="76"/>
        <v/>
      </c>
      <c r="H1352" s="74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2"/>
      <c r="X1352" s="2"/>
      <c r="Y1352" s="2"/>
    </row>
    <row r="1353" spans="3:25" s="72" customFormat="1">
      <c r="C1353" s="3" t="str">
        <f t="shared" si="77"/>
        <v/>
      </c>
      <c r="D1353" s="3">
        <f t="shared" si="78"/>
        <v>405214.83101693512</v>
      </c>
      <c r="E1353" s="91" t="str">
        <f t="shared" ref="E1353:E1416" si="79">IF(E351="","",(E351+IF(G351="",0,G351))/POWER($D$26+1,B351/12))</f>
        <v/>
      </c>
      <c r="F1353" s="3"/>
      <c r="G1353" s="93" t="str">
        <f t="shared" si="76"/>
        <v/>
      </c>
      <c r="H1353" s="74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2"/>
      <c r="X1353" s="2"/>
      <c r="Y1353" s="2"/>
    </row>
    <row r="1354" spans="3:25" s="72" customFormat="1">
      <c r="C1354" s="3" t="str">
        <f t="shared" si="77"/>
        <v/>
      </c>
      <c r="D1354" s="3">
        <f t="shared" si="78"/>
        <v>405214.83101693512</v>
      </c>
      <c r="E1354" s="91" t="str">
        <f t="shared" si="79"/>
        <v/>
      </c>
      <c r="F1354" s="3"/>
      <c r="G1354" s="93" t="str">
        <f t="shared" ref="G1354:G1417" si="80">IF(E351="","",(E351+IF(G351="",0,G351)))</f>
        <v/>
      </c>
      <c r="H1354" s="74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2"/>
      <c r="X1354" s="2"/>
      <c r="Y1354" s="2"/>
    </row>
    <row r="1355" spans="3:25" s="72" customFormat="1">
      <c r="C1355" s="3" t="str">
        <f t="shared" si="77"/>
        <v/>
      </c>
      <c r="D1355" s="3">
        <f t="shared" si="78"/>
        <v>405214.83101693512</v>
      </c>
      <c r="E1355" s="91" t="str">
        <f t="shared" si="79"/>
        <v/>
      </c>
      <c r="F1355" s="3"/>
      <c r="G1355" s="93" t="str">
        <f t="shared" si="80"/>
        <v/>
      </c>
      <c r="H1355" s="74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2"/>
      <c r="X1355" s="2"/>
      <c r="Y1355" s="2"/>
    </row>
    <row r="1356" spans="3:25" s="72" customFormat="1">
      <c r="C1356" s="3" t="str">
        <f t="shared" si="77"/>
        <v/>
      </c>
      <c r="D1356" s="3">
        <f t="shared" si="78"/>
        <v>405214.83101693512</v>
      </c>
      <c r="E1356" s="91" t="str">
        <f t="shared" si="79"/>
        <v/>
      </c>
      <c r="F1356" s="3"/>
      <c r="G1356" s="93" t="str">
        <f t="shared" si="80"/>
        <v/>
      </c>
      <c r="H1356" s="74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2"/>
      <c r="X1356" s="2"/>
      <c r="Y1356" s="2"/>
    </row>
    <row r="1357" spans="3:25" s="72" customFormat="1">
      <c r="C1357" s="3" t="str">
        <f t="shared" si="77"/>
        <v/>
      </c>
      <c r="D1357" s="3">
        <f t="shared" si="78"/>
        <v>405214.83101693512</v>
      </c>
      <c r="E1357" s="91" t="str">
        <f t="shared" si="79"/>
        <v/>
      </c>
      <c r="F1357" s="3"/>
      <c r="G1357" s="93" t="str">
        <f t="shared" si="80"/>
        <v/>
      </c>
      <c r="H1357" s="74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2"/>
      <c r="X1357" s="2"/>
      <c r="Y1357" s="2"/>
    </row>
    <row r="1358" spans="3:25" s="72" customFormat="1">
      <c r="C1358" s="3" t="str">
        <f t="shared" si="77"/>
        <v/>
      </c>
      <c r="D1358" s="3">
        <f t="shared" si="78"/>
        <v>405214.83101693512</v>
      </c>
      <c r="E1358" s="91" t="str">
        <f t="shared" si="79"/>
        <v/>
      </c>
      <c r="F1358" s="3"/>
      <c r="G1358" s="93" t="str">
        <f t="shared" si="80"/>
        <v/>
      </c>
      <c r="H1358" s="74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2"/>
      <c r="X1358" s="2"/>
      <c r="Y1358" s="2"/>
    </row>
    <row r="1359" spans="3:25" s="72" customFormat="1">
      <c r="C1359" s="3" t="str">
        <f t="shared" si="77"/>
        <v/>
      </c>
      <c r="D1359" s="3">
        <f t="shared" si="78"/>
        <v>405214.83101693512</v>
      </c>
      <c r="E1359" s="91" t="str">
        <f t="shared" si="79"/>
        <v/>
      </c>
      <c r="F1359" s="3"/>
      <c r="G1359" s="93" t="str">
        <f t="shared" si="80"/>
        <v/>
      </c>
      <c r="H1359" s="74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2"/>
      <c r="X1359" s="2"/>
      <c r="Y1359" s="2"/>
    </row>
    <row r="1360" spans="3:25" s="72" customFormat="1">
      <c r="C1360" s="3" t="str">
        <f t="shared" si="77"/>
        <v/>
      </c>
      <c r="D1360" s="3">
        <f t="shared" si="78"/>
        <v>405214.83101693512</v>
      </c>
      <c r="E1360" s="91" t="str">
        <f t="shared" si="79"/>
        <v/>
      </c>
      <c r="F1360" s="3"/>
      <c r="G1360" s="93" t="str">
        <f t="shared" si="80"/>
        <v/>
      </c>
      <c r="H1360" s="74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2"/>
      <c r="X1360" s="2"/>
      <c r="Y1360" s="2"/>
    </row>
    <row r="1361" spans="3:25" s="72" customFormat="1">
      <c r="C1361" s="3" t="str">
        <f t="shared" si="77"/>
        <v/>
      </c>
      <c r="D1361" s="3">
        <f t="shared" si="78"/>
        <v>405214.83101693512</v>
      </c>
      <c r="E1361" s="91" t="str">
        <f t="shared" si="79"/>
        <v/>
      </c>
      <c r="F1361" s="3"/>
      <c r="G1361" s="93" t="str">
        <f t="shared" si="80"/>
        <v/>
      </c>
      <c r="H1361" s="74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2"/>
      <c r="X1361" s="2"/>
      <c r="Y1361" s="2"/>
    </row>
    <row r="1362" spans="3:25" s="72" customFormat="1">
      <c r="C1362" s="3" t="str">
        <f t="shared" si="77"/>
        <v/>
      </c>
      <c r="D1362" s="3">
        <f t="shared" si="78"/>
        <v>405214.83101693512</v>
      </c>
      <c r="E1362" s="91" t="str">
        <f t="shared" si="79"/>
        <v/>
      </c>
      <c r="F1362" s="3"/>
      <c r="G1362" s="93" t="str">
        <f t="shared" si="80"/>
        <v/>
      </c>
      <c r="H1362" s="74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2"/>
      <c r="X1362" s="2"/>
      <c r="Y1362" s="2"/>
    </row>
    <row r="1363" spans="3:25" s="72" customFormat="1">
      <c r="C1363" s="3" t="str">
        <f t="shared" si="77"/>
        <v/>
      </c>
      <c r="D1363" s="3">
        <f t="shared" si="78"/>
        <v>405214.83101693512</v>
      </c>
      <c r="E1363" s="91" t="str">
        <f t="shared" si="79"/>
        <v/>
      </c>
      <c r="F1363" s="3"/>
      <c r="G1363" s="93" t="str">
        <f t="shared" si="80"/>
        <v/>
      </c>
      <c r="H1363" s="74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2"/>
      <c r="X1363" s="2"/>
      <c r="Y1363" s="2"/>
    </row>
    <row r="1364" spans="3:25" s="72" customFormat="1">
      <c r="C1364" s="3" t="str">
        <f t="shared" si="77"/>
        <v/>
      </c>
      <c r="D1364" s="3">
        <f t="shared" si="78"/>
        <v>405214.83101693512</v>
      </c>
      <c r="E1364" s="91" t="str">
        <f t="shared" si="79"/>
        <v/>
      </c>
      <c r="F1364" s="3"/>
      <c r="G1364" s="93" t="str">
        <f t="shared" si="80"/>
        <v/>
      </c>
      <c r="H1364" s="74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2"/>
      <c r="X1364" s="2"/>
      <c r="Y1364" s="2"/>
    </row>
    <row r="1365" spans="3:25" s="72" customFormat="1">
      <c r="C1365" s="3" t="str">
        <f t="shared" si="77"/>
        <v/>
      </c>
      <c r="D1365" s="3">
        <f t="shared" si="78"/>
        <v>405214.83101693512</v>
      </c>
      <c r="E1365" s="91" t="str">
        <f t="shared" si="79"/>
        <v/>
      </c>
      <c r="F1365" s="3"/>
      <c r="G1365" s="93" t="str">
        <f t="shared" si="80"/>
        <v/>
      </c>
      <c r="H1365" s="74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2"/>
      <c r="X1365" s="2"/>
      <c r="Y1365" s="2"/>
    </row>
    <row r="1366" spans="3:25" s="72" customFormat="1">
      <c r="C1366" s="3" t="str">
        <f t="shared" si="77"/>
        <v/>
      </c>
      <c r="D1366" s="3">
        <f t="shared" si="78"/>
        <v>405214.83101693512</v>
      </c>
      <c r="E1366" s="91" t="str">
        <f t="shared" si="79"/>
        <v/>
      </c>
      <c r="F1366" s="3"/>
      <c r="G1366" s="93" t="str">
        <f t="shared" si="80"/>
        <v/>
      </c>
      <c r="H1366" s="74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2"/>
      <c r="X1366" s="2"/>
      <c r="Y1366" s="2"/>
    </row>
    <row r="1367" spans="3:25" s="72" customFormat="1">
      <c r="C1367" s="3" t="str">
        <f t="shared" si="77"/>
        <v/>
      </c>
      <c r="D1367" s="3">
        <f t="shared" si="78"/>
        <v>405214.83101693512</v>
      </c>
      <c r="E1367" s="91" t="str">
        <f t="shared" si="79"/>
        <v/>
      </c>
      <c r="F1367" s="3"/>
      <c r="G1367" s="93" t="str">
        <f t="shared" si="80"/>
        <v/>
      </c>
      <c r="H1367" s="74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2"/>
      <c r="X1367" s="2"/>
      <c r="Y1367" s="2"/>
    </row>
    <row r="1368" spans="3:25" s="72" customFormat="1">
      <c r="C1368" s="3" t="str">
        <f t="shared" si="77"/>
        <v/>
      </c>
      <c r="D1368" s="3">
        <f t="shared" si="78"/>
        <v>405214.83101693512</v>
      </c>
      <c r="E1368" s="91" t="str">
        <f t="shared" si="79"/>
        <v/>
      </c>
      <c r="F1368" s="3"/>
      <c r="G1368" s="93" t="str">
        <f t="shared" si="80"/>
        <v/>
      </c>
      <c r="H1368" s="74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2"/>
      <c r="X1368" s="2"/>
      <c r="Y1368" s="2"/>
    </row>
    <row r="1369" spans="3:25" s="72" customFormat="1">
      <c r="C1369" s="3" t="str">
        <f t="shared" si="77"/>
        <v/>
      </c>
      <c r="D1369" s="3">
        <f t="shared" si="78"/>
        <v>405214.83101693512</v>
      </c>
      <c r="E1369" s="91" t="str">
        <f t="shared" si="79"/>
        <v/>
      </c>
      <c r="F1369" s="3"/>
      <c r="G1369" s="93" t="str">
        <f t="shared" si="80"/>
        <v/>
      </c>
      <c r="H1369" s="74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2"/>
      <c r="X1369" s="2"/>
      <c r="Y1369" s="2"/>
    </row>
    <row r="1370" spans="3:25" s="72" customFormat="1">
      <c r="C1370" s="3" t="str">
        <f t="shared" si="77"/>
        <v/>
      </c>
      <c r="D1370" s="3">
        <f t="shared" si="78"/>
        <v>405214.83101693512</v>
      </c>
      <c r="E1370" s="91" t="str">
        <f t="shared" si="79"/>
        <v/>
      </c>
      <c r="F1370" s="3"/>
      <c r="G1370" s="93" t="str">
        <f t="shared" si="80"/>
        <v/>
      </c>
      <c r="H1370" s="74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2"/>
      <c r="X1370" s="2"/>
      <c r="Y1370" s="2"/>
    </row>
    <row r="1371" spans="3:25" s="72" customFormat="1">
      <c r="C1371" s="3" t="str">
        <f t="shared" si="77"/>
        <v/>
      </c>
      <c r="D1371" s="3">
        <f t="shared" si="78"/>
        <v>405214.83101693512</v>
      </c>
      <c r="E1371" s="91" t="str">
        <f t="shared" si="79"/>
        <v/>
      </c>
      <c r="F1371" s="3"/>
      <c r="G1371" s="93" t="str">
        <f t="shared" si="80"/>
        <v/>
      </c>
      <c r="H1371" s="74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2"/>
      <c r="X1371" s="2"/>
      <c r="Y1371" s="2"/>
    </row>
    <row r="1372" spans="3:25" s="72" customFormat="1">
      <c r="C1372" s="3" t="str">
        <f t="shared" si="77"/>
        <v/>
      </c>
      <c r="D1372" s="3">
        <f t="shared" si="78"/>
        <v>405214.83101693512</v>
      </c>
      <c r="E1372" s="91" t="str">
        <f t="shared" si="79"/>
        <v/>
      </c>
      <c r="F1372" s="3"/>
      <c r="G1372" s="93" t="str">
        <f t="shared" si="80"/>
        <v/>
      </c>
      <c r="H1372" s="74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2"/>
      <c r="X1372" s="2"/>
      <c r="Y1372" s="2"/>
    </row>
    <row r="1373" spans="3:25" s="72" customFormat="1">
      <c r="C1373" s="3" t="str">
        <f t="shared" si="77"/>
        <v/>
      </c>
      <c r="D1373" s="3">
        <f t="shared" si="78"/>
        <v>405214.83101693512</v>
      </c>
      <c r="E1373" s="91" t="str">
        <f t="shared" si="79"/>
        <v/>
      </c>
      <c r="F1373" s="3"/>
      <c r="G1373" s="93" t="str">
        <f t="shared" si="80"/>
        <v/>
      </c>
      <c r="H1373" s="74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2"/>
      <c r="X1373" s="2"/>
      <c r="Y1373" s="2"/>
    </row>
    <row r="1374" spans="3:25" s="72" customFormat="1">
      <c r="C1374" s="3" t="str">
        <f t="shared" si="77"/>
        <v/>
      </c>
      <c r="D1374" s="3">
        <f t="shared" si="78"/>
        <v>405214.83101693512</v>
      </c>
      <c r="E1374" s="91" t="str">
        <f t="shared" si="79"/>
        <v/>
      </c>
      <c r="F1374" s="3"/>
      <c r="G1374" s="93" t="str">
        <f t="shared" si="80"/>
        <v/>
      </c>
      <c r="H1374" s="74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2"/>
      <c r="X1374" s="2"/>
      <c r="Y1374" s="2"/>
    </row>
    <row r="1375" spans="3:25" s="72" customFormat="1">
      <c r="C1375" s="3" t="str">
        <f t="shared" si="77"/>
        <v/>
      </c>
      <c r="D1375" s="3">
        <f t="shared" si="78"/>
        <v>405214.83101693512</v>
      </c>
      <c r="E1375" s="91" t="str">
        <f t="shared" si="79"/>
        <v/>
      </c>
      <c r="F1375" s="3"/>
      <c r="G1375" s="93" t="str">
        <f t="shared" si="80"/>
        <v/>
      </c>
      <c r="H1375" s="74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2"/>
      <c r="X1375" s="2"/>
      <c r="Y1375" s="2"/>
    </row>
    <row r="1376" spans="3:25" s="72" customFormat="1">
      <c r="C1376" s="3" t="str">
        <f t="shared" si="77"/>
        <v/>
      </c>
      <c r="D1376" s="3">
        <f t="shared" si="78"/>
        <v>405214.83101693512</v>
      </c>
      <c r="E1376" s="91" t="str">
        <f t="shared" si="79"/>
        <v/>
      </c>
      <c r="F1376" s="3"/>
      <c r="G1376" s="93" t="str">
        <f t="shared" si="80"/>
        <v/>
      </c>
      <c r="H1376" s="74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2"/>
      <c r="X1376" s="2"/>
      <c r="Y1376" s="2"/>
    </row>
    <row r="1377" spans="3:25" s="72" customFormat="1">
      <c r="C1377" s="3" t="str">
        <f t="shared" si="77"/>
        <v/>
      </c>
      <c r="D1377" s="3">
        <f t="shared" si="78"/>
        <v>405214.83101693512</v>
      </c>
      <c r="E1377" s="91" t="str">
        <f t="shared" si="79"/>
        <v/>
      </c>
      <c r="F1377" s="3"/>
      <c r="G1377" s="93" t="str">
        <f t="shared" si="80"/>
        <v/>
      </c>
      <c r="H1377" s="74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2"/>
      <c r="X1377" s="2"/>
      <c r="Y1377" s="2"/>
    </row>
    <row r="1378" spans="3:25" s="72" customFormat="1">
      <c r="C1378" s="3" t="str">
        <f t="shared" si="77"/>
        <v/>
      </c>
      <c r="D1378" s="3">
        <f t="shared" si="78"/>
        <v>405214.83101693512</v>
      </c>
      <c r="E1378" s="91" t="str">
        <f t="shared" si="79"/>
        <v/>
      </c>
      <c r="F1378" s="3"/>
      <c r="G1378" s="93" t="str">
        <f t="shared" si="80"/>
        <v/>
      </c>
      <c r="H1378" s="74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2"/>
      <c r="X1378" s="2"/>
      <c r="Y1378" s="2"/>
    </row>
    <row r="1379" spans="3:25" s="72" customFormat="1">
      <c r="C1379" s="3" t="str">
        <f t="shared" si="77"/>
        <v/>
      </c>
      <c r="D1379" s="3">
        <f t="shared" si="78"/>
        <v>405214.83101693512</v>
      </c>
      <c r="E1379" s="91" t="str">
        <f t="shared" si="79"/>
        <v/>
      </c>
      <c r="F1379" s="3"/>
      <c r="G1379" s="93" t="str">
        <f t="shared" si="80"/>
        <v/>
      </c>
      <c r="H1379" s="74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2"/>
      <c r="X1379" s="2"/>
      <c r="Y1379" s="2"/>
    </row>
    <row r="1380" spans="3:25" s="72" customFormat="1">
      <c r="C1380" s="3" t="str">
        <f t="shared" si="77"/>
        <v/>
      </c>
      <c r="D1380" s="3">
        <f t="shared" si="78"/>
        <v>405214.83101693512</v>
      </c>
      <c r="E1380" s="91" t="str">
        <f t="shared" si="79"/>
        <v/>
      </c>
      <c r="F1380" s="3"/>
      <c r="G1380" s="93" t="str">
        <f t="shared" si="80"/>
        <v/>
      </c>
      <c r="H1380" s="74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2"/>
      <c r="X1380" s="2"/>
      <c r="Y1380" s="2"/>
    </row>
    <row r="1381" spans="3:25" s="72" customFormat="1">
      <c r="C1381" s="3" t="str">
        <f t="shared" si="77"/>
        <v/>
      </c>
      <c r="D1381" s="3">
        <f t="shared" si="78"/>
        <v>405214.83101693512</v>
      </c>
      <c r="E1381" s="91" t="str">
        <f t="shared" si="79"/>
        <v/>
      </c>
      <c r="F1381" s="3"/>
      <c r="G1381" s="93" t="str">
        <f t="shared" si="80"/>
        <v/>
      </c>
      <c r="H1381" s="74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2"/>
      <c r="X1381" s="2"/>
      <c r="Y1381" s="2"/>
    </row>
    <row r="1382" spans="3:25" s="72" customFormat="1">
      <c r="C1382" s="3" t="str">
        <f t="shared" si="77"/>
        <v/>
      </c>
      <c r="D1382" s="3">
        <f t="shared" si="78"/>
        <v>405214.83101693512</v>
      </c>
      <c r="E1382" s="91" t="str">
        <f t="shared" si="79"/>
        <v/>
      </c>
      <c r="F1382" s="3"/>
      <c r="G1382" s="93" t="str">
        <f t="shared" si="80"/>
        <v/>
      </c>
      <c r="H1382" s="74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2"/>
      <c r="X1382" s="2"/>
      <c r="Y1382" s="2"/>
    </row>
    <row r="1383" spans="3:25" s="72" customFormat="1">
      <c r="C1383" s="3" t="str">
        <f t="shared" si="77"/>
        <v/>
      </c>
      <c r="D1383" s="3">
        <f t="shared" si="78"/>
        <v>405214.83101693512</v>
      </c>
      <c r="E1383" s="91" t="str">
        <f t="shared" si="79"/>
        <v/>
      </c>
      <c r="F1383" s="3"/>
      <c r="G1383" s="93" t="str">
        <f t="shared" si="80"/>
        <v/>
      </c>
      <c r="H1383" s="74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2"/>
      <c r="X1383" s="2"/>
      <c r="Y1383" s="2"/>
    </row>
    <row r="1384" spans="3:25" s="72" customFormat="1">
      <c r="C1384" s="3" t="str">
        <f t="shared" si="77"/>
        <v/>
      </c>
      <c r="D1384" s="3">
        <f t="shared" si="78"/>
        <v>405214.83101693512</v>
      </c>
      <c r="E1384" s="91" t="str">
        <f t="shared" si="79"/>
        <v/>
      </c>
      <c r="F1384" s="3"/>
      <c r="G1384" s="93" t="str">
        <f t="shared" si="80"/>
        <v/>
      </c>
      <c r="H1384" s="74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2"/>
      <c r="X1384" s="2"/>
      <c r="Y1384" s="2"/>
    </row>
    <row r="1385" spans="3:25" s="72" customFormat="1">
      <c r="C1385" s="3" t="str">
        <f t="shared" si="77"/>
        <v/>
      </c>
      <c r="D1385" s="3">
        <f t="shared" si="78"/>
        <v>405214.83101693512</v>
      </c>
      <c r="E1385" s="91" t="str">
        <f t="shared" si="79"/>
        <v/>
      </c>
      <c r="F1385" s="3"/>
      <c r="G1385" s="93" t="str">
        <f t="shared" si="80"/>
        <v/>
      </c>
      <c r="H1385" s="74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2"/>
      <c r="X1385" s="2"/>
      <c r="Y1385" s="2"/>
    </row>
    <row r="1386" spans="3:25" s="72" customFormat="1">
      <c r="C1386" s="3" t="str">
        <f t="shared" si="77"/>
        <v/>
      </c>
      <c r="D1386" s="3">
        <f t="shared" si="78"/>
        <v>405214.83101693512</v>
      </c>
      <c r="E1386" s="91" t="str">
        <f t="shared" si="79"/>
        <v/>
      </c>
      <c r="F1386" s="3"/>
      <c r="G1386" s="93" t="str">
        <f t="shared" si="80"/>
        <v/>
      </c>
      <c r="H1386" s="74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2"/>
      <c r="X1386" s="2"/>
      <c r="Y1386" s="2"/>
    </row>
    <row r="1387" spans="3:25" s="72" customFormat="1">
      <c r="C1387" s="3" t="str">
        <f t="shared" si="77"/>
        <v/>
      </c>
      <c r="D1387" s="3">
        <f t="shared" si="78"/>
        <v>405214.83101693512</v>
      </c>
      <c r="E1387" s="91" t="str">
        <f t="shared" si="79"/>
        <v/>
      </c>
      <c r="F1387" s="3"/>
      <c r="G1387" s="93" t="str">
        <f t="shared" si="80"/>
        <v/>
      </c>
      <c r="H1387" s="74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2"/>
      <c r="X1387" s="2"/>
      <c r="Y1387" s="2"/>
    </row>
    <row r="1388" spans="3:25" s="72" customFormat="1">
      <c r="C1388" s="3" t="str">
        <f t="shared" si="77"/>
        <v/>
      </c>
      <c r="D1388" s="3">
        <f t="shared" ref="D1388:D1411" si="81">IF(B394&lt;$D$7-$G$10,$F$30,$D$1021)</f>
        <v>405214.83101693512</v>
      </c>
      <c r="E1388" s="91" t="str">
        <f t="shared" si="79"/>
        <v/>
      </c>
      <c r="F1388" s="3"/>
      <c r="G1388" s="93" t="str">
        <f t="shared" si="80"/>
        <v/>
      </c>
      <c r="H1388" s="95"/>
      <c r="I1388" s="21"/>
      <c r="J1388" s="21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2"/>
      <c r="X1388" s="2"/>
      <c r="Y1388" s="2"/>
    </row>
    <row r="1389" spans="3:25" s="72" customFormat="1">
      <c r="C1389" s="3" t="str">
        <f t="shared" si="77"/>
        <v/>
      </c>
      <c r="D1389" s="3">
        <f t="shared" si="81"/>
        <v>405214.83101693512</v>
      </c>
      <c r="E1389" s="91" t="str">
        <f t="shared" si="79"/>
        <v/>
      </c>
      <c r="F1389" s="3"/>
      <c r="G1389" s="93" t="str">
        <f t="shared" si="80"/>
        <v/>
      </c>
      <c r="H1389" s="74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2"/>
      <c r="X1389" s="2"/>
      <c r="Y1389" s="2"/>
    </row>
    <row r="1390" spans="3:25" s="72" customFormat="1">
      <c r="C1390" s="3" t="str">
        <f t="shared" si="77"/>
        <v/>
      </c>
      <c r="D1390" s="3">
        <f t="shared" si="81"/>
        <v>405214.83101693512</v>
      </c>
      <c r="E1390" s="91" t="str">
        <f t="shared" si="79"/>
        <v/>
      </c>
      <c r="F1390" s="3"/>
      <c r="G1390" s="93" t="str">
        <f t="shared" si="80"/>
        <v/>
      </c>
      <c r="H1390" s="74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2"/>
      <c r="X1390" s="2"/>
      <c r="Y1390" s="2"/>
    </row>
    <row r="1391" spans="3:25" s="72" customFormat="1">
      <c r="C1391" s="3" t="str">
        <f t="shared" si="77"/>
        <v/>
      </c>
      <c r="D1391" s="3">
        <f t="shared" si="81"/>
        <v>405214.83101693512</v>
      </c>
      <c r="E1391" s="91" t="str">
        <f t="shared" si="79"/>
        <v/>
      </c>
      <c r="F1391" s="3"/>
      <c r="G1391" s="93" t="str">
        <f t="shared" si="80"/>
        <v/>
      </c>
      <c r="H1391" s="74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2"/>
      <c r="X1391" s="2"/>
      <c r="Y1391" s="2"/>
    </row>
    <row r="1392" spans="3:25" s="72" customFormat="1">
      <c r="C1392" s="3" t="str">
        <f t="shared" si="77"/>
        <v/>
      </c>
      <c r="D1392" s="3">
        <f t="shared" si="81"/>
        <v>405214.83101693512</v>
      </c>
      <c r="E1392" s="91" t="str">
        <f t="shared" si="79"/>
        <v/>
      </c>
      <c r="F1392" s="3"/>
      <c r="G1392" s="93" t="str">
        <f t="shared" si="80"/>
        <v/>
      </c>
      <c r="H1392" s="74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2"/>
      <c r="X1392" s="2"/>
      <c r="Y1392" s="2"/>
    </row>
    <row r="1393" spans="3:25" s="72" customFormat="1">
      <c r="C1393" s="3" t="str">
        <f t="shared" si="77"/>
        <v/>
      </c>
      <c r="D1393" s="3">
        <f t="shared" si="81"/>
        <v>405214.83101693512</v>
      </c>
      <c r="E1393" s="91" t="str">
        <f t="shared" si="79"/>
        <v/>
      </c>
      <c r="F1393" s="3"/>
      <c r="G1393" s="93" t="str">
        <f t="shared" si="80"/>
        <v/>
      </c>
      <c r="H1393" s="74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2"/>
      <c r="X1393" s="2"/>
      <c r="Y1393" s="2"/>
    </row>
    <row r="1394" spans="3:25" s="72" customFormat="1">
      <c r="C1394" s="3" t="str">
        <f t="shared" si="77"/>
        <v/>
      </c>
      <c r="D1394" s="3">
        <f t="shared" si="81"/>
        <v>405214.83101693512</v>
      </c>
      <c r="E1394" s="91" t="str">
        <f t="shared" si="79"/>
        <v/>
      </c>
      <c r="F1394" s="3"/>
      <c r="G1394" s="93" t="str">
        <f t="shared" si="80"/>
        <v/>
      </c>
      <c r="H1394" s="74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2"/>
      <c r="X1394" s="2"/>
      <c r="Y1394" s="2"/>
    </row>
    <row r="1395" spans="3:25" s="72" customFormat="1">
      <c r="C1395" s="3" t="str">
        <f t="shared" si="77"/>
        <v/>
      </c>
      <c r="D1395" s="3">
        <f t="shared" si="81"/>
        <v>405214.83101693512</v>
      </c>
      <c r="E1395" s="91" t="str">
        <f t="shared" si="79"/>
        <v/>
      </c>
      <c r="F1395" s="3"/>
      <c r="G1395" s="93" t="str">
        <f t="shared" si="80"/>
        <v/>
      </c>
      <c r="H1395" s="74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2"/>
      <c r="X1395" s="2"/>
      <c r="Y1395" s="2"/>
    </row>
    <row r="1396" spans="3:25" s="72" customFormat="1">
      <c r="C1396" s="3" t="str">
        <f t="shared" si="77"/>
        <v/>
      </c>
      <c r="D1396" s="3">
        <f t="shared" si="81"/>
        <v>405214.83101693512</v>
      </c>
      <c r="E1396" s="91" t="str">
        <f t="shared" si="79"/>
        <v/>
      </c>
      <c r="F1396" s="3"/>
      <c r="G1396" s="93" t="str">
        <f t="shared" si="80"/>
        <v/>
      </c>
      <c r="H1396" s="74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2"/>
      <c r="X1396" s="2"/>
      <c r="Y1396" s="2"/>
    </row>
    <row r="1397" spans="3:25" s="72" customFormat="1">
      <c r="C1397" s="3" t="str">
        <f t="shared" si="77"/>
        <v/>
      </c>
      <c r="D1397" s="3">
        <f t="shared" si="81"/>
        <v>405214.83101693512</v>
      </c>
      <c r="E1397" s="91" t="str">
        <f t="shared" si="79"/>
        <v/>
      </c>
      <c r="F1397" s="3"/>
      <c r="G1397" s="93" t="str">
        <f t="shared" si="80"/>
        <v/>
      </c>
      <c r="H1397" s="74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2"/>
      <c r="X1397" s="2"/>
      <c r="Y1397" s="2"/>
    </row>
    <row r="1398" spans="3:25" s="72" customFormat="1">
      <c r="C1398" s="3" t="str">
        <f t="shared" si="77"/>
        <v/>
      </c>
      <c r="D1398" s="3">
        <f t="shared" si="81"/>
        <v>405214.83101693512</v>
      </c>
      <c r="E1398" s="91" t="str">
        <f t="shared" si="79"/>
        <v/>
      </c>
      <c r="F1398" s="3"/>
      <c r="G1398" s="93" t="str">
        <f t="shared" si="80"/>
        <v/>
      </c>
      <c r="H1398" s="74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2"/>
      <c r="X1398" s="2"/>
      <c r="Y1398" s="2"/>
    </row>
    <row r="1399" spans="3:25" s="72" customFormat="1">
      <c r="C1399" s="3" t="str">
        <f t="shared" si="77"/>
        <v/>
      </c>
      <c r="D1399" s="3">
        <f t="shared" si="81"/>
        <v>405214.83101693512</v>
      </c>
      <c r="E1399" s="91" t="str">
        <f t="shared" si="79"/>
        <v/>
      </c>
      <c r="F1399" s="3"/>
      <c r="G1399" s="93" t="str">
        <f t="shared" si="80"/>
        <v/>
      </c>
      <c r="H1399" s="74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2"/>
      <c r="X1399" s="2"/>
      <c r="Y1399" s="2"/>
    </row>
    <row r="1400" spans="3:25" s="72" customFormat="1">
      <c r="C1400" s="3" t="str">
        <f t="shared" si="77"/>
        <v/>
      </c>
      <c r="D1400" s="3">
        <f t="shared" si="81"/>
        <v>405214.83101693512</v>
      </c>
      <c r="E1400" s="91" t="str">
        <f t="shared" si="79"/>
        <v/>
      </c>
      <c r="F1400" s="3"/>
      <c r="G1400" s="93" t="str">
        <f t="shared" si="80"/>
        <v/>
      </c>
      <c r="H1400" s="74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2"/>
      <c r="X1400" s="2"/>
      <c r="Y1400" s="2"/>
    </row>
    <row r="1401" spans="3:25" s="72" customFormat="1">
      <c r="C1401" s="3" t="str">
        <f t="shared" si="77"/>
        <v/>
      </c>
      <c r="D1401" s="3">
        <f t="shared" si="81"/>
        <v>405214.83101693512</v>
      </c>
      <c r="E1401" s="91" t="str">
        <f t="shared" si="79"/>
        <v/>
      </c>
      <c r="F1401" s="3"/>
      <c r="G1401" s="93" t="str">
        <f t="shared" si="80"/>
        <v/>
      </c>
      <c r="H1401" s="74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2"/>
      <c r="X1401" s="2"/>
      <c r="Y1401" s="2"/>
    </row>
    <row r="1402" spans="3:25" s="72" customFormat="1">
      <c r="C1402" s="3" t="str">
        <f t="shared" si="77"/>
        <v/>
      </c>
      <c r="D1402" s="3">
        <f t="shared" si="81"/>
        <v>405214.83101693512</v>
      </c>
      <c r="E1402" s="91" t="str">
        <f t="shared" si="79"/>
        <v/>
      </c>
      <c r="F1402" s="3"/>
      <c r="G1402" s="93" t="str">
        <f t="shared" si="80"/>
        <v/>
      </c>
      <c r="H1402" s="74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2"/>
      <c r="X1402" s="2"/>
      <c r="Y1402" s="2"/>
    </row>
    <row r="1403" spans="3:25" s="72" customFormat="1">
      <c r="C1403" s="3" t="str">
        <f t="shared" si="77"/>
        <v/>
      </c>
      <c r="D1403" s="3">
        <f t="shared" si="81"/>
        <v>405214.83101693512</v>
      </c>
      <c r="E1403" s="91" t="str">
        <f t="shared" si="79"/>
        <v/>
      </c>
      <c r="F1403" s="3"/>
      <c r="G1403" s="93" t="str">
        <f t="shared" si="80"/>
        <v/>
      </c>
      <c r="H1403" s="74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2"/>
      <c r="X1403" s="2"/>
      <c r="Y1403" s="2"/>
    </row>
    <row r="1404" spans="3:25" s="72" customFormat="1">
      <c r="C1404" s="3" t="str">
        <f t="shared" si="77"/>
        <v/>
      </c>
      <c r="D1404" s="3">
        <f t="shared" si="81"/>
        <v>405214.83101693512</v>
      </c>
      <c r="E1404" s="91" t="str">
        <f t="shared" si="79"/>
        <v/>
      </c>
      <c r="F1404" s="3"/>
      <c r="G1404" s="93" t="str">
        <f t="shared" si="80"/>
        <v/>
      </c>
      <c r="H1404" s="74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2"/>
      <c r="X1404" s="2"/>
      <c r="Y1404" s="2"/>
    </row>
    <row r="1405" spans="3:25" s="72" customFormat="1">
      <c r="C1405" s="3" t="str">
        <f t="shared" si="77"/>
        <v/>
      </c>
      <c r="D1405" s="3">
        <f t="shared" si="81"/>
        <v>405214.83101693512</v>
      </c>
      <c r="E1405" s="91" t="str">
        <f t="shared" si="79"/>
        <v/>
      </c>
      <c r="F1405" s="3"/>
      <c r="G1405" s="93" t="str">
        <f t="shared" si="80"/>
        <v/>
      </c>
      <c r="H1405" s="74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2"/>
      <c r="X1405" s="2"/>
      <c r="Y1405" s="2"/>
    </row>
    <row r="1406" spans="3:25" s="72" customFormat="1">
      <c r="C1406" s="3" t="str">
        <f t="shared" si="77"/>
        <v/>
      </c>
      <c r="D1406" s="3">
        <f t="shared" si="81"/>
        <v>405214.83101693512</v>
      </c>
      <c r="E1406" s="91" t="str">
        <f t="shared" si="79"/>
        <v/>
      </c>
      <c r="F1406" s="3"/>
      <c r="G1406" s="93" t="str">
        <f t="shared" si="80"/>
        <v/>
      </c>
      <c r="H1406" s="74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2"/>
      <c r="X1406" s="2"/>
      <c r="Y1406" s="2"/>
    </row>
    <row r="1407" spans="3:25" s="72" customFormat="1">
      <c r="C1407" s="3" t="str">
        <f t="shared" si="77"/>
        <v/>
      </c>
      <c r="D1407" s="3">
        <f t="shared" si="81"/>
        <v>405214.83101693512</v>
      </c>
      <c r="E1407" s="91" t="str">
        <f t="shared" si="79"/>
        <v/>
      </c>
      <c r="F1407" s="3"/>
      <c r="G1407" s="93" t="str">
        <f t="shared" si="80"/>
        <v/>
      </c>
      <c r="H1407" s="74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2"/>
      <c r="X1407" s="2"/>
      <c r="Y1407" s="2"/>
    </row>
    <row r="1408" spans="3:25" s="72" customFormat="1">
      <c r="C1408" s="3" t="str">
        <f t="shared" si="77"/>
        <v/>
      </c>
      <c r="D1408" s="3">
        <f t="shared" si="81"/>
        <v>405214.83101693512</v>
      </c>
      <c r="E1408" s="91" t="str">
        <f t="shared" si="79"/>
        <v/>
      </c>
      <c r="F1408" s="3"/>
      <c r="G1408" s="93" t="str">
        <f t="shared" si="80"/>
        <v/>
      </c>
      <c r="H1408" s="74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2"/>
      <c r="X1408" s="2"/>
      <c r="Y1408" s="2"/>
    </row>
    <row r="1409" spans="3:25" s="72" customFormat="1">
      <c r="C1409" s="3" t="str">
        <f t="shared" si="77"/>
        <v/>
      </c>
      <c r="D1409" s="3">
        <f t="shared" si="81"/>
        <v>405214.83101693512</v>
      </c>
      <c r="E1409" s="91" t="str">
        <f t="shared" si="79"/>
        <v/>
      </c>
      <c r="F1409" s="3"/>
      <c r="G1409" s="93" t="str">
        <f t="shared" si="80"/>
        <v/>
      </c>
      <c r="H1409" s="74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2"/>
      <c r="X1409" s="2"/>
      <c r="Y1409" s="2"/>
    </row>
    <row r="1410" spans="3:25" s="72" customFormat="1">
      <c r="C1410" s="3" t="str">
        <f t="shared" ref="C1410:C1473" si="82">IF($D$10=0,IF(B415&lt;=$G$9,IF(ISERR(PPMT($G$11/12,B415-$D$7+$F$1012,$D$7-$D$7+$F$1012,-D1409)),"",PPMT($G$11/12,B415-$D$7+$F$1012,$D$7-$D$7+$F$1012,-D1409)),IF(ISERR(PPMT($G$12/12,B415-$D$7+$F$1012,$D$7-$D$7+$F$1012,-D1409)),"",PPMT($G$12/12,B415-$D$7+$F$1012-$G$9,$D$7-$D$7+$F$1012-$G$9,-D1409))),IF($D$10&lt;=$G$9,IF(B415&lt;=$G$9,IF(ISERR(PPMT($G$11/12,B415-$D$7+$F$1012,$D$7-$D$7+$F$1012,-D1409)),"",PPMT($G$11/12,B415-$D$7+$F$1012,$D$7-$D$7+$F$1012,-D1409)),IF(ISERR(PPMT($G$12/12,B415-$D$7+$F$1012+$D$10-$G$9,$D$7-$D$7+$F$1012+$D$10-$G$9,-D1409)),"",PPMT($G$12/12,B415-$D$7+$F$1012+$D$10-$G$9,$D$7-$D$7+$F$1012+$D$10-$G$9,-D1409))),IF(B415&lt;=$G$9,IF(ISERR(PPMT($G$11/12,B415-$D$7+$F$1012,$D$7-$D$7+$F$1012,-D1409)),"",PPMT($G$11/12,B415-$D$7+$F$1012,$D$7-$D$7+$F$1012,-D1409)),IF(ISERR(PPMT($G$12/12,B415-$D$7+$F$1012,$D$7-$D$7+$F$1012,-D1409)),"",PPMT($G$12/12,B415-$D$7+$F$1012,$D$7-$D$7+$F$1012,-D1409)))))</f>
        <v/>
      </c>
      <c r="D1410" s="3">
        <f t="shared" si="81"/>
        <v>405214.83101693512</v>
      </c>
      <c r="E1410" s="91" t="str">
        <f t="shared" si="79"/>
        <v/>
      </c>
      <c r="F1410" s="3"/>
      <c r="G1410" s="93" t="str">
        <f t="shared" si="80"/>
        <v/>
      </c>
      <c r="H1410" s="74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2"/>
      <c r="X1410" s="2"/>
      <c r="Y1410" s="2"/>
    </row>
    <row r="1411" spans="3:25" s="72" customFormat="1">
      <c r="C1411" s="3" t="str">
        <f t="shared" si="82"/>
        <v/>
      </c>
      <c r="D1411" s="3">
        <f t="shared" si="81"/>
        <v>405214.83101693512</v>
      </c>
      <c r="E1411" s="91" t="str">
        <f t="shared" si="79"/>
        <v/>
      </c>
      <c r="F1411" s="3"/>
      <c r="G1411" s="93" t="str">
        <f t="shared" si="80"/>
        <v/>
      </c>
      <c r="H1411" s="74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2"/>
      <c r="X1411" s="2"/>
      <c r="Y1411" s="2"/>
    </row>
    <row r="1412" spans="3:25" s="72" customFormat="1">
      <c r="C1412" s="3" t="str">
        <f t="shared" si="82"/>
        <v/>
      </c>
      <c r="D1412" s="3">
        <f t="shared" ref="D1412:D1475" si="83">IF(B418&lt;$D$7-$G$10,$F$30,$D$1021)</f>
        <v>405214.83101693512</v>
      </c>
      <c r="E1412" s="91" t="str">
        <f t="shared" si="79"/>
        <v/>
      </c>
      <c r="F1412" s="3"/>
      <c r="G1412" s="93" t="str">
        <f t="shared" si="80"/>
        <v/>
      </c>
      <c r="H1412" s="74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2"/>
      <c r="X1412" s="2"/>
      <c r="Y1412" s="2"/>
    </row>
    <row r="1413" spans="3:25" s="72" customFormat="1">
      <c r="C1413" s="3" t="str">
        <f t="shared" si="82"/>
        <v/>
      </c>
      <c r="D1413" s="3">
        <f t="shared" si="83"/>
        <v>405214.83101693512</v>
      </c>
      <c r="E1413" s="91" t="str">
        <f t="shared" si="79"/>
        <v/>
      </c>
      <c r="F1413" s="3"/>
      <c r="G1413" s="93" t="str">
        <f t="shared" si="80"/>
        <v/>
      </c>
      <c r="H1413" s="74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2"/>
      <c r="X1413" s="2"/>
      <c r="Y1413" s="2"/>
    </row>
    <row r="1414" spans="3:25" s="72" customFormat="1">
      <c r="C1414" s="3" t="str">
        <f t="shared" si="82"/>
        <v/>
      </c>
      <c r="D1414" s="3">
        <f t="shared" si="83"/>
        <v>405214.83101693512</v>
      </c>
      <c r="E1414" s="91" t="str">
        <f t="shared" si="79"/>
        <v/>
      </c>
      <c r="F1414" s="3"/>
      <c r="G1414" s="93" t="str">
        <f t="shared" si="80"/>
        <v/>
      </c>
      <c r="H1414" s="74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2"/>
      <c r="X1414" s="2"/>
      <c r="Y1414" s="2"/>
    </row>
    <row r="1415" spans="3:25" s="72" customFormat="1">
      <c r="C1415" s="3" t="str">
        <f t="shared" si="82"/>
        <v/>
      </c>
      <c r="D1415" s="3">
        <f t="shared" si="83"/>
        <v>405214.83101693512</v>
      </c>
      <c r="E1415" s="91" t="str">
        <f t="shared" si="79"/>
        <v/>
      </c>
      <c r="F1415" s="3"/>
      <c r="G1415" s="93" t="str">
        <f t="shared" si="80"/>
        <v/>
      </c>
      <c r="H1415" s="74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2"/>
      <c r="X1415" s="2"/>
      <c r="Y1415" s="2"/>
    </row>
    <row r="1416" spans="3:25" s="72" customFormat="1">
      <c r="C1416" s="3" t="str">
        <f t="shared" si="82"/>
        <v/>
      </c>
      <c r="D1416" s="3">
        <f t="shared" si="83"/>
        <v>405214.83101693512</v>
      </c>
      <c r="E1416" s="91" t="str">
        <f t="shared" si="79"/>
        <v/>
      </c>
      <c r="F1416" s="3"/>
      <c r="G1416" s="93" t="str">
        <f t="shared" si="80"/>
        <v/>
      </c>
      <c r="H1416" s="74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2"/>
      <c r="X1416" s="2"/>
      <c r="Y1416" s="2"/>
    </row>
    <row r="1417" spans="3:25" s="72" customFormat="1">
      <c r="C1417" s="3" t="str">
        <f t="shared" si="82"/>
        <v/>
      </c>
      <c r="D1417" s="3">
        <f t="shared" si="83"/>
        <v>405214.83101693512</v>
      </c>
      <c r="E1417" s="91" t="str">
        <f t="shared" ref="E1417:E1452" si="84">IF(E415="","",(E415+IF(G415="",0,G415))/POWER($D$26+1,B415/12))</f>
        <v/>
      </c>
      <c r="F1417" s="3"/>
      <c r="G1417" s="93" t="str">
        <f t="shared" si="80"/>
        <v/>
      </c>
      <c r="H1417" s="74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2"/>
      <c r="X1417" s="2"/>
      <c r="Y1417" s="2"/>
    </row>
    <row r="1418" spans="3:25" s="72" customFormat="1">
      <c r="C1418" s="3" t="str">
        <f t="shared" si="82"/>
        <v/>
      </c>
      <c r="D1418" s="3">
        <f t="shared" si="83"/>
        <v>405214.83101693512</v>
      </c>
      <c r="E1418" s="91" t="str">
        <f t="shared" si="84"/>
        <v/>
      </c>
      <c r="F1418" s="3"/>
      <c r="G1418" s="93" t="str">
        <f t="shared" ref="G1418:G1453" si="85">IF(E415="","",(E415+IF(G415="",0,G415)))</f>
        <v/>
      </c>
      <c r="H1418" s="74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2"/>
      <c r="X1418" s="2"/>
      <c r="Y1418" s="2"/>
    </row>
    <row r="1419" spans="3:25" s="72" customFormat="1">
      <c r="C1419" s="3" t="str">
        <f t="shared" si="82"/>
        <v/>
      </c>
      <c r="D1419" s="3">
        <f t="shared" si="83"/>
        <v>405214.83101693512</v>
      </c>
      <c r="E1419" s="91" t="str">
        <f t="shared" si="84"/>
        <v/>
      </c>
      <c r="F1419" s="3"/>
      <c r="G1419" s="93" t="str">
        <f t="shared" si="85"/>
        <v/>
      </c>
      <c r="H1419" s="74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2"/>
      <c r="X1419" s="2"/>
      <c r="Y1419" s="2"/>
    </row>
    <row r="1420" spans="3:25" s="72" customFormat="1">
      <c r="C1420" s="3" t="str">
        <f t="shared" si="82"/>
        <v/>
      </c>
      <c r="D1420" s="3">
        <f t="shared" si="83"/>
        <v>405214.83101693512</v>
      </c>
      <c r="E1420" s="91" t="str">
        <f t="shared" si="84"/>
        <v/>
      </c>
      <c r="F1420" s="3"/>
      <c r="G1420" s="93" t="str">
        <f t="shared" si="85"/>
        <v/>
      </c>
      <c r="H1420" s="74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2"/>
      <c r="X1420" s="2"/>
      <c r="Y1420" s="2"/>
    </row>
    <row r="1421" spans="3:25" s="72" customFormat="1">
      <c r="C1421" s="3" t="str">
        <f t="shared" si="82"/>
        <v/>
      </c>
      <c r="D1421" s="3">
        <f t="shared" si="83"/>
        <v>405214.83101693512</v>
      </c>
      <c r="E1421" s="91" t="str">
        <f t="shared" si="84"/>
        <v/>
      </c>
      <c r="F1421" s="3"/>
      <c r="G1421" s="93" t="str">
        <f t="shared" si="85"/>
        <v/>
      </c>
      <c r="H1421" s="74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2"/>
      <c r="X1421" s="2"/>
      <c r="Y1421" s="2"/>
    </row>
    <row r="1422" spans="3:25" s="72" customFormat="1">
      <c r="C1422" s="3" t="str">
        <f t="shared" si="82"/>
        <v/>
      </c>
      <c r="D1422" s="3">
        <f t="shared" si="83"/>
        <v>405214.83101693512</v>
      </c>
      <c r="E1422" s="91" t="str">
        <f t="shared" si="84"/>
        <v/>
      </c>
      <c r="F1422" s="3"/>
      <c r="G1422" s="93" t="str">
        <f t="shared" si="85"/>
        <v/>
      </c>
      <c r="H1422" s="74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2"/>
      <c r="X1422" s="2"/>
      <c r="Y1422" s="2"/>
    </row>
    <row r="1423" spans="3:25" s="72" customFormat="1">
      <c r="C1423" s="3" t="str">
        <f t="shared" si="82"/>
        <v/>
      </c>
      <c r="D1423" s="3">
        <f t="shared" si="83"/>
        <v>405214.83101693512</v>
      </c>
      <c r="E1423" s="91" t="str">
        <f t="shared" si="84"/>
        <v/>
      </c>
      <c r="F1423" s="3"/>
      <c r="G1423" s="93" t="str">
        <f t="shared" si="85"/>
        <v/>
      </c>
      <c r="H1423" s="74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2"/>
      <c r="X1423" s="2"/>
      <c r="Y1423" s="2"/>
    </row>
    <row r="1424" spans="3:25" s="72" customFormat="1">
      <c r="C1424" s="3" t="str">
        <f t="shared" si="82"/>
        <v/>
      </c>
      <c r="D1424" s="3">
        <f t="shared" si="83"/>
        <v>405214.83101693512</v>
      </c>
      <c r="E1424" s="91" t="str">
        <f t="shared" si="84"/>
        <v/>
      </c>
      <c r="F1424" s="3"/>
      <c r="G1424" s="93" t="str">
        <f t="shared" si="85"/>
        <v/>
      </c>
      <c r="H1424" s="74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2"/>
      <c r="X1424" s="2"/>
      <c r="Y1424" s="2"/>
    </row>
    <row r="1425" spans="1:25" s="72" customFormat="1">
      <c r="C1425" s="3" t="str">
        <f t="shared" si="82"/>
        <v/>
      </c>
      <c r="D1425" s="3">
        <f t="shared" si="83"/>
        <v>405214.83101693512</v>
      </c>
      <c r="E1425" s="91" t="str">
        <f t="shared" si="84"/>
        <v/>
      </c>
      <c r="F1425" s="3"/>
      <c r="G1425" s="93" t="str">
        <f t="shared" si="85"/>
        <v/>
      </c>
      <c r="H1425" s="74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2"/>
      <c r="X1425" s="2"/>
      <c r="Y1425" s="2"/>
    </row>
    <row r="1426" spans="1:25" s="72" customFormat="1">
      <c r="C1426" s="3" t="str">
        <f t="shared" si="82"/>
        <v/>
      </c>
      <c r="D1426" s="3">
        <f t="shared" si="83"/>
        <v>405214.83101693512</v>
      </c>
      <c r="E1426" s="91" t="str">
        <f t="shared" si="84"/>
        <v/>
      </c>
      <c r="F1426" s="3"/>
      <c r="G1426" s="93" t="str">
        <f t="shared" si="85"/>
        <v/>
      </c>
      <c r="H1426" s="74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2"/>
      <c r="X1426" s="2"/>
      <c r="Y1426" s="2"/>
    </row>
    <row r="1427" spans="1:25" s="72" customFormat="1">
      <c r="C1427" s="3" t="str">
        <f t="shared" si="82"/>
        <v/>
      </c>
      <c r="D1427" s="3">
        <f t="shared" si="83"/>
        <v>405214.83101693512</v>
      </c>
      <c r="E1427" s="91" t="str">
        <f t="shared" si="84"/>
        <v/>
      </c>
      <c r="F1427" s="3"/>
      <c r="G1427" s="93" t="str">
        <f t="shared" si="85"/>
        <v/>
      </c>
      <c r="H1427" s="74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2"/>
      <c r="X1427" s="2"/>
      <c r="Y1427" s="2"/>
    </row>
    <row r="1428" spans="1:25" s="72" customFormat="1">
      <c r="C1428" s="3" t="str">
        <f t="shared" si="82"/>
        <v/>
      </c>
      <c r="D1428" s="3">
        <f t="shared" si="83"/>
        <v>405214.83101693512</v>
      </c>
      <c r="E1428" s="91" t="str">
        <f t="shared" si="84"/>
        <v/>
      </c>
      <c r="F1428" s="3"/>
      <c r="G1428" s="93" t="str">
        <f t="shared" si="85"/>
        <v/>
      </c>
      <c r="H1428" s="74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2"/>
      <c r="X1428" s="2"/>
      <c r="Y1428" s="2"/>
    </row>
    <row r="1429" spans="1:25" s="72" customFormat="1">
      <c r="C1429" s="3" t="str">
        <f t="shared" si="82"/>
        <v/>
      </c>
      <c r="D1429" s="3">
        <f t="shared" si="83"/>
        <v>405214.83101693512</v>
      </c>
      <c r="E1429" s="91" t="str">
        <f t="shared" si="84"/>
        <v/>
      </c>
      <c r="F1429" s="3"/>
      <c r="G1429" s="93" t="str">
        <f t="shared" si="85"/>
        <v/>
      </c>
      <c r="H1429" s="74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2"/>
      <c r="X1429" s="2"/>
      <c r="Y1429" s="2"/>
    </row>
    <row r="1430" spans="1:25" s="72" customFormat="1">
      <c r="C1430" s="3" t="str">
        <f t="shared" si="82"/>
        <v/>
      </c>
      <c r="D1430" s="3">
        <f t="shared" si="83"/>
        <v>405214.83101693512</v>
      </c>
      <c r="E1430" s="91" t="str">
        <f t="shared" si="84"/>
        <v/>
      </c>
      <c r="F1430" s="3"/>
      <c r="G1430" s="93" t="str">
        <f t="shared" si="85"/>
        <v/>
      </c>
      <c r="H1430" s="74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2"/>
      <c r="X1430" s="2"/>
      <c r="Y1430" s="2"/>
    </row>
    <row r="1431" spans="1:25" s="72" customFormat="1">
      <c r="C1431" s="3" t="str">
        <f t="shared" si="82"/>
        <v/>
      </c>
      <c r="D1431" s="3">
        <f t="shared" si="83"/>
        <v>405214.83101693512</v>
      </c>
      <c r="E1431" s="91" t="str">
        <f t="shared" si="84"/>
        <v/>
      </c>
      <c r="F1431" s="3"/>
      <c r="G1431" s="93" t="str">
        <f t="shared" si="85"/>
        <v/>
      </c>
      <c r="H1431" s="74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2"/>
      <c r="X1431" s="2"/>
      <c r="Y1431" s="2"/>
    </row>
    <row r="1432" spans="1:25" s="72" customFormat="1">
      <c r="C1432" s="3" t="str">
        <f t="shared" si="82"/>
        <v/>
      </c>
      <c r="D1432" s="3">
        <f t="shared" si="83"/>
        <v>405214.83101693512</v>
      </c>
      <c r="E1432" s="91" t="str">
        <f t="shared" si="84"/>
        <v/>
      </c>
      <c r="F1432" s="3"/>
      <c r="G1432" s="93" t="str">
        <f t="shared" si="85"/>
        <v/>
      </c>
      <c r="H1432" s="74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2"/>
      <c r="X1432" s="2"/>
      <c r="Y1432" s="2"/>
    </row>
    <row r="1433" spans="1:25" s="72" customFormat="1">
      <c r="C1433" s="3" t="str">
        <f t="shared" si="82"/>
        <v/>
      </c>
      <c r="D1433" s="3">
        <f t="shared" si="83"/>
        <v>405214.83101693512</v>
      </c>
      <c r="E1433" s="91" t="str">
        <f t="shared" si="84"/>
        <v/>
      </c>
      <c r="F1433" s="3"/>
      <c r="G1433" s="93" t="str">
        <f t="shared" si="85"/>
        <v/>
      </c>
      <c r="H1433" s="74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2"/>
      <c r="X1433" s="2"/>
      <c r="Y1433" s="2"/>
    </row>
    <row r="1434" spans="1:25">
      <c r="A1434" s="72"/>
      <c r="B1434" s="72"/>
      <c r="C1434" s="3" t="str">
        <f t="shared" si="82"/>
        <v/>
      </c>
      <c r="D1434" s="3">
        <f t="shared" si="83"/>
        <v>405214.83101693512</v>
      </c>
      <c r="E1434" s="91" t="str">
        <f t="shared" si="84"/>
        <v/>
      </c>
      <c r="F1434" s="3"/>
      <c r="G1434" s="93" t="str">
        <f t="shared" si="85"/>
        <v/>
      </c>
      <c r="I1434" s="3"/>
      <c r="J1434" s="3"/>
      <c r="K1434" s="3"/>
      <c r="L1434" s="3"/>
    </row>
    <row r="1435" spans="1:25">
      <c r="A1435" s="72"/>
      <c r="B1435" s="72"/>
      <c r="C1435" s="3" t="str">
        <f t="shared" si="82"/>
        <v/>
      </c>
      <c r="D1435" s="3">
        <f t="shared" si="83"/>
        <v>405214.83101693512</v>
      </c>
      <c r="E1435" s="91" t="str">
        <f t="shared" si="84"/>
        <v/>
      </c>
      <c r="F1435" s="3"/>
      <c r="G1435" s="93" t="str">
        <f t="shared" si="85"/>
        <v/>
      </c>
      <c r="I1435" s="3"/>
      <c r="J1435" s="3"/>
      <c r="K1435" s="3"/>
      <c r="L1435" s="3"/>
    </row>
    <row r="1436" spans="1:25">
      <c r="A1436" s="72"/>
      <c r="B1436" s="72"/>
      <c r="C1436" s="3" t="str">
        <f t="shared" si="82"/>
        <v/>
      </c>
      <c r="D1436" s="3">
        <f t="shared" si="83"/>
        <v>405214.83101693512</v>
      </c>
      <c r="E1436" s="91" t="str">
        <f t="shared" si="84"/>
        <v/>
      </c>
      <c r="F1436" s="3"/>
      <c r="G1436" s="93" t="str">
        <f t="shared" si="85"/>
        <v/>
      </c>
      <c r="I1436" s="3"/>
      <c r="J1436" s="3"/>
      <c r="K1436" s="3"/>
      <c r="L1436" s="3"/>
    </row>
    <row r="1437" spans="1:25">
      <c r="A1437" s="72"/>
      <c r="B1437" s="72"/>
      <c r="C1437" s="3" t="str">
        <f t="shared" si="82"/>
        <v/>
      </c>
      <c r="D1437" s="3">
        <f t="shared" si="83"/>
        <v>405214.83101693512</v>
      </c>
      <c r="E1437" s="91" t="str">
        <f t="shared" si="84"/>
        <v/>
      </c>
      <c r="F1437" s="3"/>
      <c r="G1437" s="93" t="str">
        <f t="shared" si="85"/>
        <v/>
      </c>
      <c r="I1437" s="3"/>
      <c r="J1437" s="3"/>
      <c r="K1437" s="3"/>
      <c r="L1437" s="3"/>
    </row>
    <row r="1438" spans="1:25">
      <c r="A1438" s="72"/>
      <c r="B1438" s="72"/>
      <c r="C1438" s="3" t="str">
        <f t="shared" si="82"/>
        <v/>
      </c>
      <c r="D1438" s="3">
        <f t="shared" si="83"/>
        <v>405214.83101693512</v>
      </c>
      <c r="E1438" s="91" t="str">
        <f t="shared" si="84"/>
        <v/>
      </c>
      <c r="F1438" s="3"/>
      <c r="G1438" s="93" t="str">
        <f t="shared" si="85"/>
        <v/>
      </c>
      <c r="I1438" s="3"/>
      <c r="J1438" s="3"/>
      <c r="K1438" s="3"/>
      <c r="L1438" s="3"/>
    </row>
    <row r="1439" spans="1:25">
      <c r="A1439" s="72"/>
      <c r="B1439" s="72"/>
      <c r="C1439" s="3" t="str">
        <f t="shared" si="82"/>
        <v/>
      </c>
      <c r="D1439" s="3">
        <f t="shared" si="83"/>
        <v>405214.83101693512</v>
      </c>
      <c r="E1439" s="91" t="str">
        <f t="shared" si="84"/>
        <v/>
      </c>
      <c r="F1439" s="3"/>
      <c r="G1439" s="93" t="str">
        <f t="shared" si="85"/>
        <v/>
      </c>
      <c r="I1439" s="3"/>
      <c r="J1439" s="3"/>
      <c r="K1439" s="3"/>
      <c r="L1439" s="3"/>
    </row>
    <row r="1440" spans="1:25">
      <c r="A1440" s="72"/>
      <c r="B1440" s="72"/>
      <c r="C1440" s="3" t="str">
        <f t="shared" si="82"/>
        <v/>
      </c>
      <c r="D1440" s="3">
        <f t="shared" si="83"/>
        <v>405214.83101693512</v>
      </c>
      <c r="E1440" s="91" t="str">
        <f t="shared" si="84"/>
        <v/>
      </c>
      <c r="F1440" s="3"/>
      <c r="G1440" s="93" t="str">
        <f t="shared" si="85"/>
        <v/>
      </c>
      <c r="I1440" s="3"/>
      <c r="J1440" s="3"/>
      <c r="K1440" s="3"/>
      <c r="L1440" s="3"/>
    </row>
    <row r="1441" spans="1:12">
      <c r="A1441" s="72"/>
      <c r="B1441" s="72"/>
      <c r="C1441" s="3" t="str">
        <f t="shared" si="82"/>
        <v/>
      </c>
      <c r="D1441" s="3">
        <f t="shared" si="83"/>
        <v>405214.83101693512</v>
      </c>
      <c r="E1441" s="91" t="str">
        <f t="shared" si="84"/>
        <v/>
      </c>
      <c r="F1441" s="3"/>
      <c r="G1441" s="93" t="str">
        <f t="shared" si="85"/>
        <v/>
      </c>
      <c r="I1441" s="3"/>
      <c r="J1441" s="3"/>
      <c r="K1441" s="3"/>
      <c r="L1441" s="3"/>
    </row>
    <row r="1442" spans="1:12">
      <c r="A1442" s="72"/>
      <c r="B1442" s="72"/>
      <c r="C1442" s="3" t="str">
        <f t="shared" si="82"/>
        <v/>
      </c>
      <c r="D1442" s="3">
        <f t="shared" si="83"/>
        <v>405214.83101693512</v>
      </c>
      <c r="E1442" s="91" t="str">
        <f t="shared" si="84"/>
        <v/>
      </c>
      <c r="F1442" s="3"/>
      <c r="G1442" s="93" t="str">
        <f t="shared" si="85"/>
        <v/>
      </c>
      <c r="I1442" s="3"/>
      <c r="J1442" s="3"/>
      <c r="K1442" s="3"/>
      <c r="L1442" s="3"/>
    </row>
    <row r="1443" spans="1:12">
      <c r="A1443" s="72"/>
      <c r="B1443" s="72"/>
      <c r="C1443" s="3" t="str">
        <f t="shared" si="82"/>
        <v/>
      </c>
      <c r="D1443" s="3">
        <f t="shared" si="83"/>
        <v>405214.83101693512</v>
      </c>
      <c r="E1443" s="91" t="str">
        <f t="shared" si="84"/>
        <v/>
      </c>
      <c r="F1443" s="3"/>
      <c r="G1443" s="93" t="str">
        <f t="shared" si="85"/>
        <v/>
      </c>
      <c r="I1443" s="3"/>
      <c r="J1443" s="3"/>
      <c r="K1443" s="3"/>
      <c r="L1443" s="3"/>
    </row>
    <row r="1444" spans="1:12">
      <c r="A1444" s="72"/>
      <c r="B1444" s="72"/>
      <c r="C1444" s="3" t="str">
        <f t="shared" si="82"/>
        <v/>
      </c>
      <c r="D1444" s="3">
        <f t="shared" si="83"/>
        <v>405214.83101693512</v>
      </c>
      <c r="E1444" s="91" t="str">
        <f t="shared" si="84"/>
        <v/>
      </c>
      <c r="F1444" s="3"/>
      <c r="G1444" s="93" t="str">
        <f t="shared" si="85"/>
        <v/>
      </c>
      <c r="I1444" s="3"/>
      <c r="J1444" s="3"/>
      <c r="K1444" s="3"/>
      <c r="L1444" s="3"/>
    </row>
    <row r="1445" spans="1:12">
      <c r="A1445" s="72"/>
      <c r="B1445" s="72"/>
      <c r="C1445" s="3" t="str">
        <f t="shared" si="82"/>
        <v/>
      </c>
      <c r="D1445" s="3">
        <f t="shared" si="83"/>
        <v>405214.83101693512</v>
      </c>
      <c r="E1445" s="91" t="str">
        <f t="shared" si="84"/>
        <v/>
      </c>
      <c r="F1445" s="3"/>
      <c r="G1445" s="93" t="str">
        <f t="shared" si="85"/>
        <v/>
      </c>
      <c r="I1445" s="3"/>
      <c r="J1445" s="3"/>
      <c r="K1445" s="3"/>
      <c r="L1445" s="3"/>
    </row>
    <row r="1446" spans="1:12">
      <c r="A1446" s="72"/>
      <c r="B1446" s="72"/>
      <c r="C1446" s="3" t="str">
        <f t="shared" si="82"/>
        <v/>
      </c>
      <c r="D1446" s="3">
        <f t="shared" si="83"/>
        <v>405214.83101693512</v>
      </c>
      <c r="E1446" s="91" t="str">
        <f t="shared" si="84"/>
        <v/>
      </c>
      <c r="F1446" s="3"/>
      <c r="G1446" s="93" t="str">
        <f t="shared" si="85"/>
        <v/>
      </c>
      <c r="I1446" s="3"/>
      <c r="J1446" s="3"/>
      <c r="K1446" s="3"/>
      <c r="L1446" s="3"/>
    </row>
    <row r="1447" spans="1:12">
      <c r="A1447" s="72"/>
      <c r="B1447" s="72"/>
      <c r="C1447" s="3" t="str">
        <f t="shared" si="82"/>
        <v/>
      </c>
      <c r="D1447" s="3">
        <f t="shared" si="83"/>
        <v>405214.83101693512</v>
      </c>
      <c r="E1447" s="91" t="str">
        <f t="shared" si="84"/>
        <v/>
      </c>
      <c r="F1447" s="3"/>
      <c r="G1447" s="93" t="str">
        <f t="shared" si="85"/>
        <v/>
      </c>
      <c r="I1447" s="3"/>
      <c r="J1447" s="3"/>
      <c r="K1447" s="3"/>
      <c r="L1447" s="3"/>
    </row>
    <row r="1448" spans="1:12">
      <c r="A1448" s="72"/>
      <c r="B1448" s="72"/>
      <c r="C1448" s="3" t="str">
        <f t="shared" si="82"/>
        <v/>
      </c>
      <c r="D1448" s="3">
        <f t="shared" si="83"/>
        <v>405214.83101693512</v>
      </c>
      <c r="E1448" s="91" t="str">
        <f t="shared" si="84"/>
        <v/>
      </c>
      <c r="F1448" s="3"/>
      <c r="G1448" s="93" t="str">
        <f t="shared" si="85"/>
        <v/>
      </c>
      <c r="I1448" s="3"/>
      <c r="J1448" s="3"/>
      <c r="K1448" s="3"/>
      <c r="L1448" s="3"/>
    </row>
    <row r="1449" spans="1:12">
      <c r="A1449" s="72"/>
      <c r="B1449" s="72"/>
      <c r="C1449" s="3" t="str">
        <f t="shared" si="82"/>
        <v/>
      </c>
      <c r="D1449" s="3">
        <f t="shared" si="83"/>
        <v>405214.83101693512</v>
      </c>
      <c r="E1449" s="91" t="str">
        <f t="shared" si="84"/>
        <v/>
      </c>
      <c r="F1449" s="3"/>
      <c r="G1449" s="93" t="str">
        <f t="shared" si="85"/>
        <v/>
      </c>
      <c r="I1449" s="3"/>
      <c r="J1449" s="3"/>
      <c r="K1449" s="3"/>
      <c r="L1449" s="3"/>
    </row>
    <row r="1450" spans="1:12">
      <c r="A1450" s="72"/>
      <c r="B1450" s="72"/>
      <c r="C1450" s="3" t="str">
        <f t="shared" si="82"/>
        <v/>
      </c>
      <c r="D1450" s="3">
        <f t="shared" si="83"/>
        <v>405214.83101693512</v>
      </c>
      <c r="E1450" s="91" t="str">
        <f t="shared" si="84"/>
        <v/>
      </c>
      <c r="F1450" s="3"/>
      <c r="G1450" s="93" t="str">
        <f t="shared" si="85"/>
        <v/>
      </c>
      <c r="I1450" s="3"/>
      <c r="J1450" s="3"/>
      <c r="K1450" s="3"/>
      <c r="L1450" s="3"/>
    </row>
    <row r="1451" spans="1:12">
      <c r="A1451" s="72"/>
      <c r="B1451" s="72"/>
      <c r="C1451" s="3" t="str">
        <f t="shared" si="82"/>
        <v/>
      </c>
      <c r="D1451" s="3">
        <f t="shared" si="83"/>
        <v>405214.83101693512</v>
      </c>
      <c r="E1451" s="91" t="str">
        <f t="shared" si="84"/>
        <v/>
      </c>
      <c r="F1451" s="3"/>
      <c r="G1451" s="93" t="str">
        <f t="shared" si="85"/>
        <v/>
      </c>
      <c r="I1451" s="3"/>
      <c r="J1451" s="3"/>
      <c r="K1451" s="3"/>
      <c r="L1451" s="3"/>
    </row>
    <row r="1452" spans="1:12">
      <c r="A1452" s="72"/>
      <c r="B1452" s="72"/>
      <c r="C1452" s="3" t="str">
        <f t="shared" si="82"/>
        <v/>
      </c>
      <c r="D1452" s="3">
        <f t="shared" si="83"/>
        <v>405214.83101693512</v>
      </c>
      <c r="E1452" s="91" t="str">
        <f t="shared" si="84"/>
        <v/>
      </c>
      <c r="F1452" s="3"/>
      <c r="G1452" s="93" t="str">
        <f t="shared" si="85"/>
        <v/>
      </c>
      <c r="I1452" s="3"/>
      <c r="J1452" s="3"/>
      <c r="K1452" s="3"/>
      <c r="L1452" s="3"/>
    </row>
    <row r="1453" spans="1:12">
      <c r="A1453" s="72"/>
      <c r="B1453" s="72"/>
      <c r="C1453" s="3" t="str">
        <f t="shared" si="82"/>
        <v/>
      </c>
      <c r="D1453" s="3">
        <f t="shared" si="83"/>
        <v>405214.83101693512</v>
      </c>
      <c r="E1453" s="91" t="str">
        <f t="shared" ref="E1453:E1458" si="86">IF(E452="","",(E452+IF(G452="",0,G452))/POWER($D$26+1,B452/12))</f>
        <v/>
      </c>
      <c r="F1453" s="3"/>
      <c r="G1453" s="93" t="str">
        <f t="shared" si="85"/>
        <v/>
      </c>
      <c r="I1453" s="3"/>
      <c r="J1453" s="3"/>
      <c r="K1453" s="3"/>
      <c r="L1453" s="3"/>
    </row>
    <row r="1454" spans="1:12">
      <c r="A1454" s="72"/>
      <c r="B1454" s="72"/>
      <c r="C1454" s="3" t="str">
        <f t="shared" si="82"/>
        <v/>
      </c>
      <c r="D1454" s="3">
        <f t="shared" si="83"/>
        <v>405214.83101693512</v>
      </c>
      <c r="E1454" s="91" t="str">
        <f t="shared" si="86"/>
        <v/>
      </c>
      <c r="F1454" s="3"/>
      <c r="G1454" s="93" t="str">
        <f t="shared" ref="G1454:G1481" si="87">IF(E451="","",(E451+IF(G451="",0,G451)))</f>
        <v/>
      </c>
      <c r="I1454" s="3"/>
      <c r="J1454" s="3"/>
      <c r="K1454" s="3"/>
      <c r="L1454" s="3"/>
    </row>
    <row r="1455" spans="1:12">
      <c r="A1455" s="72"/>
      <c r="B1455" s="72"/>
      <c r="C1455" s="3" t="str">
        <f t="shared" si="82"/>
        <v/>
      </c>
      <c r="D1455" s="3">
        <f t="shared" si="83"/>
        <v>405214.83101693512</v>
      </c>
      <c r="E1455" s="91" t="str">
        <f t="shared" si="86"/>
        <v/>
      </c>
      <c r="F1455" s="3"/>
      <c r="G1455" s="93" t="str">
        <f t="shared" si="87"/>
        <v/>
      </c>
      <c r="I1455" s="3"/>
      <c r="J1455" s="3"/>
      <c r="K1455" s="3"/>
      <c r="L1455" s="3"/>
    </row>
    <row r="1456" spans="1:12">
      <c r="A1456" s="72"/>
      <c r="B1456" s="72"/>
      <c r="C1456" s="3" t="str">
        <f t="shared" si="82"/>
        <v/>
      </c>
      <c r="D1456" s="3">
        <f t="shared" si="83"/>
        <v>405214.83101693512</v>
      </c>
      <c r="E1456" s="91" t="str">
        <f t="shared" si="86"/>
        <v/>
      </c>
      <c r="F1456" s="3"/>
      <c r="G1456" s="93" t="str">
        <f t="shared" si="87"/>
        <v/>
      </c>
      <c r="I1456" s="3"/>
      <c r="J1456" s="3"/>
      <c r="K1456" s="3"/>
      <c r="L1456" s="3"/>
    </row>
    <row r="1457" spans="1:12">
      <c r="A1457" s="72"/>
      <c r="B1457" s="72"/>
      <c r="C1457" s="3" t="str">
        <f t="shared" si="82"/>
        <v/>
      </c>
      <c r="D1457" s="3">
        <f t="shared" si="83"/>
        <v>405214.83101693512</v>
      </c>
      <c r="E1457" s="91" t="str">
        <f t="shared" si="86"/>
        <v/>
      </c>
      <c r="F1457" s="3"/>
      <c r="G1457" s="93" t="str">
        <f t="shared" si="87"/>
        <v/>
      </c>
      <c r="I1457" s="3"/>
      <c r="J1457" s="3"/>
      <c r="K1457" s="3"/>
      <c r="L1457" s="3"/>
    </row>
    <row r="1458" spans="1:12">
      <c r="A1458" s="72"/>
      <c r="B1458" s="72"/>
      <c r="C1458" s="3" t="str">
        <f t="shared" si="82"/>
        <v/>
      </c>
      <c r="D1458" s="3">
        <f t="shared" si="83"/>
        <v>405214.83101693512</v>
      </c>
      <c r="E1458" s="91" t="str">
        <f t="shared" si="86"/>
        <v/>
      </c>
      <c r="F1458" s="3"/>
      <c r="G1458" s="93" t="str">
        <f t="shared" si="87"/>
        <v/>
      </c>
      <c r="I1458" s="3"/>
      <c r="J1458" s="3"/>
      <c r="K1458" s="3"/>
      <c r="L1458" s="3"/>
    </row>
    <row r="1459" spans="1:12">
      <c r="A1459" s="72"/>
      <c r="B1459" s="72"/>
      <c r="C1459" s="3" t="str">
        <f t="shared" si="82"/>
        <v/>
      </c>
      <c r="D1459" s="3">
        <f t="shared" si="83"/>
        <v>405214.83101693512</v>
      </c>
      <c r="E1459" s="91" t="str">
        <f t="shared" ref="E1459:E1511" si="88">IF(E458="","",(E458+IF(G458="",0,G458))/POWER($D$26+1,B458/12))</f>
        <v/>
      </c>
      <c r="F1459" s="3"/>
      <c r="G1459" s="93" t="str">
        <f t="shared" si="87"/>
        <v/>
      </c>
      <c r="I1459" s="3"/>
      <c r="J1459" s="3"/>
      <c r="K1459" s="3"/>
      <c r="L1459" s="3"/>
    </row>
    <row r="1460" spans="1:12">
      <c r="A1460" s="72"/>
      <c r="B1460" s="72"/>
      <c r="C1460" s="3" t="str">
        <f t="shared" si="82"/>
        <v/>
      </c>
      <c r="D1460" s="3">
        <f t="shared" si="83"/>
        <v>405214.83101693512</v>
      </c>
      <c r="E1460" s="91" t="str">
        <f t="shared" si="88"/>
        <v/>
      </c>
      <c r="F1460" s="3"/>
      <c r="G1460" s="93" t="str">
        <f t="shared" si="87"/>
        <v/>
      </c>
      <c r="I1460" s="3"/>
      <c r="J1460" s="3"/>
      <c r="K1460" s="3"/>
      <c r="L1460" s="3"/>
    </row>
    <row r="1461" spans="1:12">
      <c r="A1461" s="72"/>
      <c r="B1461" s="72"/>
      <c r="C1461" s="3" t="str">
        <f t="shared" si="82"/>
        <v/>
      </c>
      <c r="D1461" s="3">
        <f t="shared" si="83"/>
        <v>405214.83101693512</v>
      </c>
      <c r="E1461" s="91" t="str">
        <f t="shared" si="88"/>
        <v/>
      </c>
      <c r="F1461" s="3"/>
      <c r="G1461" s="93" t="str">
        <f t="shared" si="87"/>
        <v/>
      </c>
      <c r="I1461" s="3"/>
      <c r="J1461" s="3"/>
      <c r="K1461" s="3"/>
      <c r="L1461" s="3"/>
    </row>
    <row r="1462" spans="1:12">
      <c r="A1462" s="72"/>
      <c r="B1462" s="72"/>
      <c r="C1462" s="3" t="str">
        <f t="shared" si="82"/>
        <v/>
      </c>
      <c r="D1462" s="3">
        <f t="shared" si="83"/>
        <v>405214.83101693512</v>
      </c>
      <c r="E1462" s="91" t="str">
        <f t="shared" si="88"/>
        <v/>
      </c>
      <c r="F1462" s="3"/>
      <c r="G1462" s="93" t="str">
        <f t="shared" si="87"/>
        <v/>
      </c>
      <c r="I1462" s="3"/>
      <c r="J1462" s="3"/>
      <c r="K1462" s="3"/>
      <c r="L1462" s="3"/>
    </row>
    <row r="1463" spans="1:12">
      <c r="A1463" s="72"/>
      <c r="B1463" s="72"/>
      <c r="C1463" s="3" t="str">
        <f t="shared" si="82"/>
        <v/>
      </c>
      <c r="D1463" s="3">
        <f t="shared" si="83"/>
        <v>405214.83101693512</v>
      </c>
      <c r="E1463" s="91" t="str">
        <f t="shared" si="88"/>
        <v/>
      </c>
      <c r="F1463" s="3"/>
      <c r="G1463" s="93" t="str">
        <f t="shared" si="87"/>
        <v/>
      </c>
      <c r="I1463" s="3"/>
      <c r="J1463" s="3"/>
      <c r="K1463" s="3"/>
      <c r="L1463" s="3"/>
    </row>
    <row r="1464" spans="1:12">
      <c r="A1464" s="72"/>
      <c r="B1464" s="72"/>
      <c r="C1464" s="3" t="str">
        <f t="shared" si="82"/>
        <v/>
      </c>
      <c r="D1464" s="3">
        <f t="shared" si="83"/>
        <v>405214.83101693512</v>
      </c>
      <c r="E1464" s="91" t="str">
        <f t="shared" si="88"/>
        <v/>
      </c>
      <c r="F1464" s="3"/>
      <c r="G1464" s="93" t="str">
        <f t="shared" si="87"/>
        <v/>
      </c>
      <c r="I1464" s="3"/>
      <c r="J1464" s="3"/>
      <c r="K1464" s="3"/>
      <c r="L1464" s="3"/>
    </row>
    <row r="1465" spans="1:12">
      <c r="A1465" s="72"/>
      <c r="B1465" s="72"/>
      <c r="C1465" s="3" t="str">
        <f t="shared" si="82"/>
        <v/>
      </c>
      <c r="D1465" s="3">
        <f t="shared" si="83"/>
        <v>405214.83101693512</v>
      </c>
      <c r="E1465" s="91" t="str">
        <f t="shared" si="88"/>
        <v/>
      </c>
      <c r="F1465" s="3"/>
      <c r="G1465" s="93" t="str">
        <f t="shared" si="87"/>
        <v/>
      </c>
      <c r="I1465" s="3"/>
      <c r="J1465" s="3"/>
      <c r="K1465" s="3"/>
      <c r="L1465" s="3"/>
    </row>
    <row r="1466" spans="1:12">
      <c r="A1466" s="72"/>
      <c r="B1466" s="72"/>
      <c r="C1466" s="3" t="str">
        <f t="shared" si="82"/>
        <v/>
      </c>
      <c r="D1466" s="3">
        <f t="shared" si="83"/>
        <v>405214.83101693512</v>
      </c>
      <c r="E1466" s="91" t="str">
        <f t="shared" si="88"/>
        <v/>
      </c>
      <c r="F1466" s="3"/>
      <c r="G1466" s="93" t="str">
        <f t="shared" si="87"/>
        <v/>
      </c>
      <c r="I1466" s="3"/>
      <c r="J1466" s="3"/>
      <c r="K1466" s="3"/>
      <c r="L1466" s="3"/>
    </row>
    <row r="1467" spans="1:12">
      <c r="A1467" s="72"/>
      <c r="B1467" s="72"/>
      <c r="C1467" s="3" t="str">
        <f t="shared" si="82"/>
        <v/>
      </c>
      <c r="D1467" s="3">
        <f t="shared" si="83"/>
        <v>405214.83101693512</v>
      </c>
      <c r="E1467" s="91" t="str">
        <f t="shared" si="88"/>
        <v/>
      </c>
      <c r="F1467" s="3"/>
      <c r="G1467" s="93" t="str">
        <f t="shared" si="87"/>
        <v/>
      </c>
      <c r="I1467" s="3"/>
      <c r="J1467" s="3"/>
      <c r="K1467" s="3"/>
      <c r="L1467" s="3"/>
    </row>
    <row r="1468" spans="1:12">
      <c r="A1468" s="72"/>
      <c r="B1468" s="72"/>
      <c r="C1468" s="3" t="str">
        <f t="shared" si="82"/>
        <v/>
      </c>
      <c r="D1468" s="3">
        <f t="shared" si="83"/>
        <v>405214.83101693512</v>
      </c>
      <c r="E1468" s="91" t="str">
        <f t="shared" si="88"/>
        <v/>
      </c>
      <c r="F1468" s="3"/>
      <c r="G1468" s="93" t="str">
        <f t="shared" si="87"/>
        <v/>
      </c>
      <c r="I1468" s="3"/>
      <c r="J1468" s="3"/>
      <c r="K1468" s="3"/>
      <c r="L1468" s="3"/>
    </row>
    <row r="1469" spans="1:12">
      <c r="A1469" s="72"/>
      <c r="B1469" s="72"/>
      <c r="C1469" s="3" t="str">
        <f t="shared" si="82"/>
        <v/>
      </c>
      <c r="D1469" s="3">
        <f t="shared" si="83"/>
        <v>405214.83101693512</v>
      </c>
      <c r="E1469" s="91" t="str">
        <f t="shared" si="88"/>
        <v/>
      </c>
      <c r="F1469" s="3"/>
      <c r="G1469" s="93" t="str">
        <f t="shared" si="87"/>
        <v/>
      </c>
      <c r="I1469" s="3"/>
      <c r="J1469" s="3"/>
      <c r="K1469" s="3"/>
      <c r="L1469" s="3"/>
    </row>
    <row r="1470" spans="1:12">
      <c r="A1470" s="72"/>
      <c r="B1470" s="72"/>
      <c r="C1470" s="3" t="str">
        <f t="shared" si="82"/>
        <v/>
      </c>
      <c r="D1470" s="3">
        <f t="shared" si="83"/>
        <v>405214.83101693512</v>
      </c>
      <c r="E1470" s="91" t="str">
        <f t="shared" si="88"/>
        <v/>
      </c>
      <c r="F1470" s="3"/>
      <c r="G1470" s="93" t="str">
        <f t="shared" si="87"/>
        <v/>
      </c>
      <c r="I1470" s="3"/>
      <c r="J1470" s="3"/>
      <c r="K1470" s="3"/>
      <c r="L1470" s="3"/>
    </row>
    <row r="1471" spans="1:12">
      <c r="A1471" s="72"/>
      <c r="B1471" s="72"/>
      <c r="C1471" s="3" t="str">
        <f t="shared" si="82"/>
        <v/>
      </c>
      <c r="D1471" s="3">
        <f t="shared" si="83"/>
        <v>405214.83101693512</v>
      </c>
      <c r="E1471" s="91" t="str">
        <f t="shared" si="88"/>
        <v/>
      </c>
      <c r="F1471" s="3"/>
      <c r="G1471" s="93" t="str">
        <f t="shared" si="87"/>
        <v/>
      </c>
      <c r="I1471" s="3"/>
      <c r="J1471" s="3"/>
      <c r="K1471" s="3"/>
      <c r="L1471" s="3"/>
    </row>
    <row r="1472" spans="1:12">
      <c r="A1472" s="72"/>
      <c r="B1472" s="72"/>
      <c r="C1472" s="3" t="str">
        <f t="shared" si="82"/>
        <v/>
      </c>
      <c r="D1472" s="3">
        <f t="shared" si="83"/>
        <v>405214.83101693512</v>
      </c>
      <c r="E1472" s="91" t="str">
        <f t="shared" si="88"/>
        <v/>
      </c>
      <c r="F1472" s="3"/>
      <c r="G1472" s="93" t="str">
        <f t="shared" si="87"/>
        <v/>
      </c>
      <c r="I1472" s="3"/>
      <c r="J1472" s="3"/>
      <c r="K1472" s="3"/>
      <c r="L1472" s="3"/>
    </row>
    <row r="1473" spans="1:12">
      <c r="A1473" s="72"/>
      <c r="B1473" s="72"/>
      <c r="C1473" s="3" t="str">
        <f t="shared" si="82"/>
        <v/>
      </c>
      <c r="D1473" s="3">
        <f t="shared" si="83"/>
        <v>405214.83101693512</v>
      </c>
      <c r="E1473" s="91" t="str">
        <f t="shared" si="88"/>
        <v/>
      </c>
      <c r="F1473" s="3"/>
      <c r="G1473" s="93" t="str">
        <f t="shared" si="87"/>
        <v/>
      </c>
      <c r="I1473" s="3"/>
      <c r="J1473" s="3"/>
      <c r="K1473" s="3"/>
      <c r="L1473" s="3"/>
    </row>
    <row r="1474" spans="1:12">
      <c r="A1474" s="72"/>
      <c r="B1474" s="72"/>
      <c r="C1474" s="3" t="str">
        <f t="shared" ref="C1474:C1537" si="89">IF($D$10=0,IF(B479&lt;=$G$9,IF(ISERR(PPMT($G$11/12,B479-$D$7+$F$1012,$D$7-$D$7+$F$1012,-D1473)),"",PPMT($G$11/12,B479-$D$7+$F$1012,$D$7-$D$7+$F$1012,-D1473)),IF(ISERR(PPMT($G$12/12,B479-$D$7+$F$1012,$D$7-$D$7+$F$1012,-D1473)),"",PPMT($G$12/12,B479-$D$7+$F$1012-$G$9,$D$7-$D$7+$F$1012-$G$9,-D1473))),IF($D$10&lt;=$G$9,IF(B479&lt;=$G$9,IF(ISERR(PPMT($G$11/12,B479-$D$7+$F$1012,$D$7-$D$7+$F$1012,-D1473)),"",PPMT($G$11/12,B479-$D$7+$F$1012,$D$7-$D$7+$F$1012,-D1473)),IF(ISERR(PPMT($G$12/12,B479-$D$7+$F$1012+$D$10-$G$9,$D$7-$D$7+$F$1012+$D$10-$G$9,-D1473)),"",PPMT($G$12/12,B479-$D$7+$F$1012+$D$10-$G$9,$D$7-$D$7+$F$1012+$D$10-$G$9,-D1473))),IF(B479&lt;=$G$9,IF(ISERR(PPMT($G$11/12,B479-$D$7+$F$1012,$D$7-$D$7+$F$1012,-D1473)),"",PPMT($G$11/12,B479-$D$7+$F$1012,$D$7-$D$7+$F$1012,-D1473)),IF(ISERR(PPMT($G$12/12,B479-$D$7+$F$1012,$D$7-$D$7+$F$1012,-D1473)),"",PPMT($G$12/12,B479-$D$7+$F$1012,$D$7-$D$7+$F$1012,-D1473)))))</f>
        <v/>
      </c>
      <c r="D1474" s="3">
        <f t="shared" si="83"/>
        <v>405214.83101693512</v>
      </c>
      <c r="E1474" s="91" t="str">
        <f t="shared" si="88"/>
        <v/>
      </c>
      <c r="F1474" s="72"/>
      <c r="G1474" s="93" t="str">
        <f t="shared" si="87"/>
        <v/>
      </c>
      <c r="I1474" s="3"/>
      <c r="J1474" s="3"/>
      <c r="K1474" s="3"/>
      <c r="L1474" s="3"/>
    </row>
    <row r="1475" spans="1:12">
      <c r="A1475" s="72"/>
      <c r="B1475" s="72"/>
      <c r="C1475" s="3" t="str">
        <f t="shared" si="89"/>
        <v/>
      </c>
      <c r="D1475" s="3">
        <f t="shared" si="83"/>
        <v>405214.83101693512</v>
      </c>
      <c r="E1475" s="91" t="str">
        <f t="shared" si="88"/>
        <v/>
      </c>
      <c r="F1475" s="72"/>
      <c r="G1475" s="93" t="str">
        <f t="shared" si="87"/>
        <v/>
      </c>
      <c r="I1475" s="3"/>
      <c r="J1475" s="3"/>
      <c r="K1475" s="3"/>
      <c r="L1475" s="3"/>
    </row>
    <row r="1476" spans="1:12">
      <c r="A1476" s="72"/>
      <c r="B1476" s="72"/>
      <c r="C1476" s="3" t="str">
        <f t="shared" si="89"/>
        <v/>
      </c>
      <c r="D1476" s="3">
        <f t="shared" ref="D1476:D1506" si="90">IF(B482&lt;$D$7-$G$10,$F$30,$D$1021)</f>
        <v>405214.83101693512</v>
      </c>
      <c r="E1476" s="91" t="str">
        <f t="shared" si="88"/>
        <v/>
      </c>
      <c r="F1476" s="72"/>
      <c r="G1476" s="93" t="str">
        <f t="shared" si="87"/>
        <v/>
      </c>
      <c r="I1476" s="3"/>
      <c r="J1476" s="3"/>
      <c r="K1476" s="3"/>
      <c r="L1476" s="3"/>
    </row>
    <row r="1477" spans="1:12">
      <c r="A1477" s="72"/>
      <c r="B1477" s="72"/>
      <c r="C1477" s="3" t="str">
        <f t="shared" si="89"/>
        <v/>
      </c>
      <c r="D1477" s="3">
        <f t="shared" si="90"/>
        <v>405214.83101693512</v>
      </c>
      <c r="E1477" s="91" t="str">
        <f t="shared" si="88"/>
        <v/>
      </c>
      <c r="F1477" s="72"/>
      <c r="G1477" s="93" t="str">
        <f t="shared" si="87"/>
        <v/>
      </c>
      <c r="I1477" s="3"/>
      <c r="J1477" s="3"/>
      <c r="K1477" s="3"/>
      <c r="L1477" s="3"/>
    </row>
    <row r="1478" spans="1:12">
      <c r="A1478" s="72"/>
      <c r="B1478" s="72"/>
      <c r="C1478" s="3" t="str">
        <f t="shared" si="89"/>
        <v/>
      </c>
      <c r="D1478" s="3">
        <f t="shared" si="90"/>
        <v>405214.83101693512</v>
      </c>
      <c r="E1478" s="91" t="str">
        <f t="shared" si="88"/>
        <v/>
      </c>
      <c r="F1478" s="72"/>
      <c r="G1478" s="93" t="str">
        <f t="shared" si="87"/>
        <v/>
      </c>
      <c r="I1478" s="3"/>
      <c r="J1478" s="3"/>
      <c r="K1478" s="3"/>
      <c r="L1478" s="3"/>
    </row>
    <row r="1479" spans="1:12">
      <c r="A1479" s="72"/>
      <c r="B1479" s="72"/>
      <c r="C1479" s="3" t="str">
        <f t="shared" si="89"/>
        <v/>
      </c>
      <c r="D1479" s="3">
        <f t="shared" si="90"/>
        <v>405214.83101693512</v>
      </c>
      <c r="E1479" s="91" t="str">
        <f t="shared" si="88"/>
        <v/>
      </c>
      <c r="F1479" s="72"/>
      <c r="G1479" s="93" t="str">
        <f t="shared" si="87"/>
        <v/>
      </c>
      <c r="I1479" s="3"/>
      <c r="J1479" s="3"/>
      <c r="K1479" s="3"/>
      <c r="L1479" s="3"/>
    </row>
    <row r="1480" spans="1:12">
      <c r="A1480" s="72"/>
      <c r="B1480" s="72"/>
      <c r="C1480" s="3" t="str">
        <f t="shared" si="89"/>
        <v/>
      </c>
      <c r="D1480" s="3">
        <f t="shared" si="90"/>
        <v>405214.83101693512</v>
      </c>
      <c r="E1480" s="91" t="str">
        <f t="shared" si="88"/>
        <v/>
      </c>
      <c r="F1480" s="72"/>
      <c r="G1480" s="93" t="str">
        <f t="shared" si="87"/>
        <v/>
      </c>
      <c r="I1480" s="3"/>
      <c r="J1480" s="3"/>
      <c r="K1480" s="3"/>
      <c r="L1480" s="3"/>
    </row>
    <row r="1481" spans="1:12">
      <c r="A1481" s="72"/>
      <c r="B1481" s="72"/>
      <c r="C1481" s="3" t="str">
        <f t="shared" si="89"/>
        <v/>
      </c>
      <c r="D1481" s="3">
        <f t="shared" si="90"/>
        <v>405214.83101693512</v>
      </c>
      <c r="E1481" s="91" t="str">
        <f t="shared" si="88"/>
        <v/>
      </c>
      <c r="F1481" s="72"/>
      <c r="G1481" s="93" t="str">
        <f t="shared" si="87"/>
        <v/>
      </c>
      <c r="I1481" s="3"/>
      <c r="J1481" s="3"/>
      <c r="K1481" s="3"/>
      <c r="L1481" s="3"/>
    </row>
    <row r="1482" spans="1:12">
      <c r="A1482" s="72"/>
      <c r="B1482" s="72"/>
      <c r="C1482" s="3" t="str">
        <f t="shared" si="89"/>
        <v/>
      </c>
      <c r="D1482" s="3">
        <f t="shared" si="90"/>
        <v>405214.83101693512</v>
      </c>
      <c r="E1482" s="91" t="str">
        <f t="shared" si="88"/>
        <v/>
      </c>
      <c r="F1482" s="72"/>
      <c r="G1482" s="93" t="str">
        <f t="shared" ref="G1482:G1515" si="91">IF(E479="","",(E479+IF(G479="",0,G479)))</f>
        <v/>
      </c>
      <c r="I1482" s="3"/>
      <c r="J1482" s="3"/>
      <c r="K1482" s="3"/>
      <c r="L1482" s="3"/>
    </row>
    <row r="1483" spans="1:12">
      <c r="A1483" s="72"/>
      <c r="B1483" s="72"/>
      <c r="C1483" s="3" t="str">
        <f t="shared" si="89"/>
        <v/>
      </c>
      <c r="D1483" s="3">
        <f t="shared" si="90"/>
        <v>405214.83101693512</v>
      </c>
      <c r="E1483" s="91" t="str">
        <f t="shared" si="88"/>
        <v/>
      </c>
      <c r="F1483" s="72"/>
      <c r="G1483" s="93" t="str">
        <f t="shared" si="91"/>
        <v/>
      </c>
      <c r="I1483" s="3"/>
      <c r="J1483" s="3"/>
      <c r="K1483" s="3"/>
      <c r="L1483" s="3"/>
    </row>
    <row r="1484" spans="1:12">
      <c r="A1484" s="72"/>
      <c r="B1484" s="72"/>
      <c r="C1484" s="3" t="str">
        <f t="shared" si="89"/>
        <v/>
      </c>
      <c r="D1484" s="3">
        <f t="shared" si="90"/>
        <v>405214.83101693512</v>
      </c>
      <c r="E1484" s="91" t="str">
        <f t="shared" si="88"/>
        <v/>
      </c>
      <c r="F1484" s="72"/>
      <c r="G1484" s="93" t="str">
        <f t="shared" si="91"/>
        <v/>
      </c>
      <c r="I1484" s="3"/>
      <c r="J1484" s="3"/>
      <c r="K1484" s="3"/>
      <c r="L1484" s="3"/>
    </row>
    <row r="1485" spans="1:12">
      <c r="A1485" s="72"/>
      <c r="B1485" s="72"/>
      <c r="C1485" s="3" t="str">
        <f t="shared" si="89"/>
        <v/>
      </c>
      <c r="D1485" s="3">
        <f t="shared" si="90"/>
        <v>405214.83101693512</v>
      </c>
      <c r="E1485" s="91" t="str">
        <f t="shared" si="88"/>
        <v/>
      </c>
      <c r="F1485" s="72"/>
      <c r="G1485" s="93" t="str">
        <f t="shared" si="91"/>
        <v/>
      </c>
      <c r="I1485" s="3"/>
      <c r="J1485" s="3"/>
      <c r="K1485" s="3"/>
      <c r="L1485" s="3"/>
    </row>
    <row r="1486" spans="1:12">
      <c r="A1486" s="72"/>
      <c r="B1486" s="72"/>
      <c r="C1486" s="3" t="str">
        <f t="shared" si="89"/>
        <v/>
      </c>
      <c r="D1486" s="3">
        <f t="shared" si="90"/>
        <v>405214.83101693512</v>
      </c>
      <c r="E1486" s="91" t="str">
        <f t="shared" si="88"/>
        <v/>
      </c>
      <c r="F1486" s="72"/>
      <c r="G1486" s="93" t="str">
        <f t="shared" si="91"/>
        <v/>
      </c>
      <c r="I1486" s="3"/>
      <c r="J1486" s="3"/>
      <c r="K1486" s="3"/>
      <c r="L1486" s="3"/>
    </row>
    <row r="1487" spans="1:12">
      <c r="A1487" s="72"/>
      <c r="B1487" s="72"/>
      <c r="C1487" s="3" t="str">
        <f t="shared" si="89"/>
        <v/>
      </c>
      <c r="D1487" s="3">
        <f t="shared" si="90"/>
        <v>405214.83101693512</v>
      </c>
      <c r="E1487" s="91" t="str">
        <f t="shared" si="88"/>
        <v/>
      </c>
      <c r="F1487" s="72"/>
      <c r="G1487" s="93" t="str">
        <f t="shared" si="91"/>
        <v/>
      </c>
      <c r="I1487" s="3"/>
      <c r="J1487" s="3"/>
      <c r="K1487" s="3"/>
      <c r="L1487" s="3"/>
    </row>
    <row r="1488" spans="1:12">
      <c r="A1488" s="72"/>
      <c r="B1488" s="72"/>
      <c r="C1488" s="3" t="str">
        <f t="shared" si="89"/>
        <v/>
      </c>
      <c r="D1488" s="3">
        <f t="shared" si="90"/>
        <v>405214.83101693512</v>
      </c>
      <c r="E1488" s="91" t="str">
        <f t="shared" si="88"/>
        <v/>
      </c>
      <c r="F1488" s="72"/>
      <c r="G1488" s="93" t="str">
        <f t="shared" si="91"/>
        <v/>
      </c>
      <c r="I1488" s="3"/>
      <c r="J1488" s="3"/>
      <c r="K1488" s="3"/>
      <c r="L1488" s="3"/>
    </row>
    <row r="1489" spans="1:12">
      <c r="A1489" s="72"/>
      <c r="B1489" s="72"/>
      <c r="C1489" s="3" t="str">
        <f t="shared" si="89"/>
        <v/>
      </c>
      <c r="D1489" s="3">
        <f t="shared" si="90"/>
        <v>405214.83101693512</v>
      </c>
      <c r="E1489" s="91" t="str">
        <f t="shared" si="88"/>
        <v/>
      </c>
      <c r="F1489" s="72"/>
      <c r="G1489" s="93" t="str">
        <f t="shared" si="91"/>
        <v/>
      </c>
      <c r="I1489" s="3"/>
      <c r="J1489" s="3"/>
      <c r="K1489" s="3"/>
      <c r="L1489" s="3"/>
    </row>
    <row r="1490" spans="1:12">
      <c r="A1490" s="72"/>
      <c r="B1490" s="72"/>
      <c r="C1490" s="3" t="str">
        <f t="shared" si="89"/>
        <v/>
      </c>
      <c r="D1490" s="3">
        <f t="shared" si="90"/>
        <v>405214.83101693512</v>
      </c>
      <c r="E1490" s="91" t="str">
        <f t="shared" si="88"/>
        <v/>
      </c>
      <c r="F1490" s="72"/>
      <c r="G1490" s="93" t="str">
        <f t="shared" si="91"/>
        <v/>
      </c>
      <c r="I1490" s="3"/>
      <c r="J1490" s="3"/>
      <c r="K1490" s="3"/>
      <c r="L1490" s="3"/>
    </row>
    <row r="1491" spans="1:12">
      <c r="A1491" s="72"/>
      <c r="B1491" s="72"/>
      <c r="C1491" s="3" t="str">
        <f t="shared" si="89"/>
        <v/>
      </c>
      <c r="D1491" s="3">
        <f t="shared" si="90"/>
        <v>405214.83101693512</v>
      </c>
      <c r="E1491" s="91" t="str">
        <f t="shared" si="88"/>
        <v/>
      </c>
      <c r="F1491" s="72"/>
      <c r="G1491" s="93" t="str">
        <f t="shared" si="91"/>
        <v/>
      </c>
      <c r="I1491" s="3"/>
      <c r="J1491" s="3"/>
      <c r="K1491" s="3"/>
      <c r="L1491" s="3"/>
    </row>
    <row r="1492" spans="1:12">
      <c r="A1492" s="72"/>
      <c r="B1492" s="72"/>
      <c r="C1492" s="3" t="str">
        <f t="shared" si="89"/>
        <v/>
      </c>
      <c r="D1492" s="3">
        <f t="shared" si="90"/>
        <v>405214.83101693512</v>
      </c>
      <c r="E1492" s="91" t="str">
        <f t="shared" si="88"/>
        <v/>
      </c>
      <c r="F1492" s="72"/>
      <c r="G1492" s="93" t="str">
        <f t="shared" si="91"/>
        <v/>
      </c>
      <c r="I1492" s="3"/>
      <c r="J1492" s="3"/>
      <c r="K1492" s="3"/>
      <c r="L1492" s="3"/>
    </row>
    <row r="1493" spans="1:12">
      <c r="A1493" s="72"/>
      <c r="B1493" s="72"/>
      <c r="C1493" s="3" t="str">
        <f t="shared" si="89"/>
        <v/>
      </c>
      <c r="D1493" s="3">
        <f t="shared" si="90"/>
        <v>405214.83101693512</v>
      </c>
      <c r="E1493" s="91" t="str">
        <f t="shared" si="88"/>
        <v/>
      </c>
      <c r="F1493" s="72"/>
      <c r="G1493" s="93" t="str">
        <f t="shared" si="91"/>
        <v/>
      </c>
      <c r="I1493" s="3"/>
      <c r="J1493" s="3"/>
      <c r="K1493" s="3"/>
      <c r="L1493" s="3"/>
    </row>
    <row r="1494" spans="1:12">
      <c r="A1494" s="72"/>
      <c r="B1494" s="72"/>
      <c r="C1494" s="3" t="str">
        <f t="shared" si="89"/>
        <v/>
      </c>
      <c r="D1494" s="3">
        <f t="shared" si="90"/>
        <v>405214.83101693512</v>
      </c>
      <c r="E1494" s="91" t="str">
        <f t="shared" si="88"/>
        <v/>
      </c>
      <c r="F1494" s="72"/>
      <c r="G1494" s="93" t="str">
        <f t="shared" si="91"/>
        <v/>
      </c>
      <c r="I1494" s="3"/>
      <c r="J1494" s="3"/>
      <c r="K1494" s="3"/>
      <c r="L1494" s="3"/>
    </row>
    <row r="1495" spans="1:12">
      <c r="A1495" s="72"/>
      <c r="B1495" s="72"/>
      <c r="C1495" s="3" t="str">
        <f t="shared" si="89"/>
        <v/>
      </c>
      <c r="D1495" s="3">
        <f t="shared" si="90"/>
        <v>405214.83101693512</v>
      </c>
      <c r="E1495" s="91" t="str">
        <f t="shared" si="88"/>
        <v/>
      </c>
      <c r="F1495" s="72"/>
      <c r="G1495" s="93" t="str">
        <f t="shared" si="91"/>
        <v/>
      </c>
      <c r="I1495" s="3"/>
      <c r="J1495" s="3"/>
      <c r="K1495" s="3"/>
      <c r="L1495" s="3"/>
    </row>
    <row r="1496" spans="1:12">
      <c r="A1496" s="72"/>
      <c r="B1496" s="72"/>
      <c r="C1496" s="3" t="str">
        <f t="shared" si="89"/>
        <v/>
      </c>
      <c r="D1496" s="3">
        <f t="shared" si="90"/>
        <v>405214.83101693512</v>
      </c>
      <c r="E1496" s="91" t="str">
        <f t="shared" si="88"/>
        <v/>
      </c>
      <c r="F1496" s="72"/>
      <c r="G1496" s="93" t="str">
        <f t="shared" si="91"/>
        <v/>
      </c>
      <c r="I1496" s="3"/>
      <c r="J1496" s="3"/>
      <c r="K1496" s="3"/>
      <c r="L1496" s="3"/>
    </row>
    <row r="1497" spans="1:12">
      <c r="A1497" s="72"/>
      <c r="B1497" s="72"/>
      <c r="C1497" s="3" t="str">
        <f t="shared" si="89"/>
        <v/>
      </c>
      <c r="D1497" s="3">
        <f t="shared" si="90"/>
        <v>405214.83101693512</v>
      </c>
      <c r="E1497" s="91" t="str">
        <f t="shared" si="88"/>
        <v/>
      </c>
      <c r="F1497" s="72"/>
      <c r="G1497" s="93" t="str">
        <f t="shared" si="91"/>
        <v/>
      </c>
      <c r="I1497" s="3"/>
      <c r="J1497" s="3"/>
      <c r="K1497" s="3"/>
      <c r="L1497" s="3"/>
    </row>
    <row r="1498" spans="1:12">
      <c r="A1498" s="72"/>
      <c r="B1498" s="72"/>
      <c r="C1498" s="3" t="str">
        <f t="shared" si="89"/>
        <v/>
      </c>
      <c r="D1498" s="3">
        <f t="shared" si="90"/>
        <v>405214.83101693512</v>
      </c>
      <c r="E1498" s="91" t="str">
        <f t="shared" si="88"/>
        <v/>
      </c>
      <c r="F1498" s="72"/>
      <c r="G1498" s="93" t="str">
        <f t="shared" si="91"/>
        <v/>
      </c>
      <c r="I1498" s="3"/>
      <c r="J1498" s="3"/>
      <c r="K1498" s="3"/>
      <c r="L1498" s="3"/>
    </row>
    <row r="1499" spans="1:12">
      <c r="A1499" s="72"/>
      <c r="B1499" s="72"/>
      <c r="C1499" s="3" t="str">
        <f t="shared" si="89"/>
        <v/>
      </c>
      <c r="D1499" s="3">
        <f t="shared" si="90"/>
        <v>405214.83101693512</v>
      </c>
      <c r="E1499" s="91" t="str">
        <f t="shared" si="88"/>
        <v/>
      </c>
      <c r="F1499" s="72"/>
      <c r="G1499" s="93" t="str">
        <f t="shared" si="91"/>
        <v/>
      </c>
      <c r="I1499" s="3"/>
      <c r="J1499" s="3"/>
      <c r="K1499" s="3"/>
      <c r="L1499" s="3"/>
    </row>
    <row r="1500" spans="1:12">
      <c r="A1500" s="72"/>
      <c r="B1500" s="72"/>
      <c r="C1500" s="3" t="str">
        <f t="shared" si="89"/>
        <v/>
      </c>
      <c r="D1500" s="3">
        <f t="shared" si="90"/>
        <v>405214.83101693512</v>
      </c>
      <c r="E1500" s="91" t="str">
        <f t="shared" si="88"/>
        <v/>
      </c>
      <c r="F1500" s="72"/>
      <c r="G1500" s="93" t="str">
        <f t="shared" si="91"/>
        <v/>
      </c>
      <c r="I1500" s="3"/>
      <c r="J1500" s="3"/>
      <c r="K1500" s="3"/>
      <c r="L1500" s="3"/>
    </row>
    <row r="1501" spans="1:12">
      <c r="A1501" s="72"/>
      <c r="B1501" s="72"/>
      <c r="C1501" s="3" t="str">
        <f t="shared" si="89"/>
        <v/>
      </c>
      <c r="D1501" s="3">
        <f t="shared" si="90"/>
        <v>405214.83101693512</v>
      </c>
      <c r="E1501" s="91" t="str">
        <f t="shared" si="88"/>
        <v/>
      </c>
      <c r="F1501" s="72"/>
      <c r="G1501" s="93" t="str">
        <f t="shared" si="91"/>
        <v/>
      </c>
      <c r="I1501" s="3"/>
      <c r="J1501" s="3"/>
      <c r="K1501" s="3"/>
      <c r="L1501" s="3"/>
    </row>
    <row r="1502" spans="1:12">
      <c r="A1502" s="72"/>
      <c r="B1502" s="72"/>
      <c r="C1502" s="3" t="str">
        <f t="shared" si="89"/>
        <v/>
      </c>
      <c r="D1502" s="3">
        <f t="shared" si="90"/>
        <v>405214.83101693512</v>
      </c>
      <c r="E1502" s="91" t="str">
        <f t="shared" si="88"/>
        <v/>
      </c>
      <c r="F1502" s="72"/>
      <c r="G1502" s="93" t="str">
        <f t="shared" si="91"/>
        <v/>
      </c>
      <c r="I1502" s="3"/>
      <c r="J1502" s="3"/>
      <c r="K1502" s="3"/>
      <c r="L1502" s="3"/>
    </row>
    <row r="1503" spans="1:12">
      <c r="A1503" s="72"/>
      <c r="B1503" s="72"/>
      <c r="C1503" s="3" t="str">
        <f t="shared" si="89"/>
        <v/>
      </c>
      <c r="D1503" s="3">
        <f t="shared" si="90"/>
        <v>405214.83101693512</v>
      </c>
      <c r="E1503" s="91" t="str">
        <f t="shared" si="88"/>
        <v/>
      </c>
      <c r="F1503" s="72"/>
      <c r="G1503" s="93" t="str">
        <f t="shared" si="91"/>
        <v/>
      </c>
      <c r="I1503" s="3"/>
      <c r="J1503" s="3"/>
      <c r="K1503" s="3"/>
      <c r="L1503" s="3"/>
    </row>
    <row r="1504" spans="1:12">
      <c r="A1504" s="72"/>
      <c r="B1504" s="72"/>
      <c r="C1504" s="3" t="str">
        <f t="shared" si="89"/>
        <v/>
      </c>
      <c r="D1504" s="3">
        <f t="shared" si="90"/>
        <v>405214.83101693512</v>
      </c>
      <c r="E1504" s="91" t="str">
        <f t="shared" si="88"/>
        <v/>
      </c>
      <c r="F1504" s="72"/>
      <c r="G1504" s="93" t="str">
        <f t="shared" si="91"/>
        <v/>
      </c>
      <c r="I1504" s="3"/>
      <c r="J1504" s="3"/>
      <c r="K1504" s="3"/>
      <c r="L1504" s="3"/>
    </row>
    <row r="1505" spans="1:12">
      <c r="A1505" s="72"/>
      <c r="B1505" s="72"/>
      <c r="C1505" s="3" t="str">
        <f t="shared" si="89"/>
        <v/>
      </c>
      <c r="D1505" s="3">
        <f t="shared" si="90"/>
        <v>450000</v>
      </c>
      <c r="E1505" s="91" t="str">
        <f t="shared" si="88"/>
        <v/>
      </c>
      <c r="F1505" s="72"/>
      <c r="G1505" s="93" t="str">
        <f t="shared" si="91"/>
        <v/>
      </c>
      <c r="I1505" s="3"/>
      <c r="J1505" s="3"/>
      <c r="K1505" s="3"/>
      <c r="L1505" s="3"/>
    </row>
    <row r="1506" spans="1:12">
      <c r="A1506" s="72"/>
      <c r="B1506" s="72"/>
      <c r="C1506" s="3" t="str">
        <f t="shared" si="89"/>
        <v/>
      </c>
      <c r="D1506" s="3">
        <f t="shared" si="90"/>
        <v>450000</v>
      </c>
      <c r="E1506" s="91" t="str">
        <f t="shared" si="88"/>
        <v/>
      </c>
      <c r="F1506" s="72"/>
      <c r="G1506" s="93" t="str">
        <f t="shared" si="91"/>
        <v/>
      </c>
      <c r="I1506" s="3"/>
      <c r="J1506" s="3"/>
      <c r="K1506" s="3"/>
      <c r="L1506" s="3"/>
    </row>
    <row r="1507" spans="1:12">
      <c r="A1507" s="72"/>
      <c r="B1507" s="72"/>
      <c r="C1507" s="3" t="str">
        <f t="shared" si="89"/>
        <v/>
      </c>
      <c r="D1507" s="72"/>
      <c r="E1507" s="91" t="str">
        <f t="shared" si="88"/>
        <v/>
      </c>
      <c r="F1507" s="72"/>
      <c r="G1507" s="93" t="str">
        <f t="shared" si="91"/>
        <v/>
      </c>
      <c r="I1507" s="3"/>
      <c r="J1507" s="3"/>
      <c r="K1507" s="3"/>
      <c r="L1507" s="3"/>
    </row>
    <row r="1508" spans="1:12">
      <c r="A1508" s="72"/>
      <c r="B1508" s="72"/>
      <c r="C1508" s="3" t="str">
        <f t="shared" si="89"/>
        <v/>
      </c>
      <c r="D1508" s="72"/>
      <c r="E1508" s="91" t="str">
        <f t="shared" si="88"/>
        <v/>
      </c>
      <c r="F1508" s="72"/>
      <c r="G1508" s="93" t="str">
        <f t="shared" si="91"/>
        <v/>
      </c>
      <c r="I1508" s="3"/>
      <c r="J1508" s="3"/>
      <c r="K1508" s="3"/>
      <c r="L1508" s="3"/>
    </row>
    <row r="1509" spans="1:12">
      <c r="A1509" s="72"/>
      <c r="B1509" s="72"/>
      <c r="C1509" s="3" t="str">
        <f t="shared" si="89"/>
        <v/>
      </c>
      <c r="D1509" s="72"/>
      <c r="E1509" s="91" t="str">
        <f t="shared" si="88"/>
        <v/>
      </c>
      <c r="F1509" s="72"/>
      <c r="G1509" s="93" t="str">
        <f t="shared" si="91"/>
        <v/>
      </c>
      <c r="I1509" s="3"/>
      <c r="J1509" s="3"/>
      <c r="K1509" s="3"/>
      <c r="L1509" s="3"/>
    </row>
    <row r="1510" spans="1:12">
      <c r="A1510" s="72"/>
      <c r="B1510" s="72"/>
      <c r="C1510" s="3" t="str">
        <f t="shared" si="89"/>
        <v/>
      </c>
      <c r="D1510" s="72"/>
      <c r="E1510" s="91" t="str">
        <f t="shared" si="88"/>
        <v/>
      </c>
      <c r="F1510" s="72"/>
      <c r="G1510" s="93" t="str">
        <f t="shared" si="91"/>
        <v/>
      </c>
      <c r="I1510" s="3"/>
      <c r="J1510" s="3"/>
      <c r="K1510" s="3"/>
      <c r="L1510" s="3"/>
    </row>
    <row r="1511" spans="1:12">
      <c r="A1511" s="72"/>
      <c r="B1511" s="72"/>
      <c r="C1511" s="3" t="str">
        <f t="shared" si="89"/>
        <v/>
      </c>
      <c r="D1511" s="72"/>
      <c r="E1511" s="91" t="str">
        <f t="shared" si="88"/>
        <v/>
      </c>
      <c r="F1511" s="72"/>
      <c r="G1511" s="93" t="str">
        <f t="shared" si="91"/>
        <v/>
      </c>
      <c r="I1511" s="3"/>
      <c r="J1511" s="3"/>
      <c r="K1511" s="3"/>
      <c r="L1511" s="3"/>
    </row>
    <row r="1512" spans="1:12">
      <c r="A1512" s="72"/>
      <c r="B1512" s="72"/>
      <c r="C1512" s="3" t="str">
        <f t="shared" si="89"/>
        <v/>
      </c>
      <c r="D1512" s="72"/>
      <c r="E1512" s="72"/>
      <c r="F1512" s="72"/>
      <c r="G1512" s="93" t="str">
        <f t="shared" si="91"/>
        <v/>
      </c>
      <c r="I1512" s="3"/>
      <c r="J1512" s="3"/>
      <c r="K1512" s="3"/>
      <c r="L1512" s="3"/>
    </row>
    <row r="1513" spans="1:12">
      <c r="A1513" s="72"/>
      <c r="B1513" s="72"/>
      <c r="C1513" s="3" t="str">
        <f t="shared" si="89"/>
        <v/>
      </c>
      <c r="D1513" s="72"/>
      <c r="E1513" s="72"/>
      <c r="F1513" s="72"/>
      <c r="G1513" s="93" t="str">
        <f t="shared" si="91"/>
        <v/>
      </c>
      <c r="I1513" s="3"/>
      <c r="J1513" s="3"/>
      <c r="K1513" s="3"/>
      <c r="L1513" s="3"/>
    </row>
    <row r="1514" spans="1:12">
      <c r="A1514" s="72"/>
      <c r="B1514" s="72"/>
      <c r="C1514" s="3" t="str">
        <f t="shared" si="89"/>
        <v/>
      </c>
      <c r="D1514" s="72"/>
      <c r="E1514" s="72"/>
      <c r="F1514" s="72"/>
      <c r="G1514" s="93" t="str">
        <f t="shared" si="91"/>
        <v/>
      </c>
      <c r="I1514" s="3"/>
      <c r="J1514" s="3"/>
      <c r="K1514" s="3"/>
      <c r="L1514" s="3"/>
    </row>
    <row r="1515" spans="1:12">
      <c r="A1515" s="72"/>
      <c r="B1515" s="72"/>
      <c r="C1515" s="3" t="str">
        <f t="shared" si="89"/>
        <v/>
      </c>
      <c r="D1515" s="72"/>
      <c r="E1515" s="72"/>
      <c r="F1515" s="72"/>
      <c r="G1515" s="93" t="str">
        <f t="shared" si="91"/>
        <v/>
      </c>
      <c r="I1515" s="3"/>
      <c r="J1515" s="3"/>
      <c r="K1515" s="3"/>
      <c r="L1515" s="3"/>
    </row>
    <row r="1516" spans="1:12">
      <c r="A1516" s="72"/>
      <c r="B1516" s="72"/>
      <c r="C1516" s="3" t="str">
        <f t="shared" si="89"/>
        <v/>
      </c>
      <c r="D1516" s="72"/>
      <c r="E1516" s="72"/>
      <c r="F1516" s="72"/>
      <c r="G1516" s="72"/>
      <c r="I1516" s="3"/>
      <c r="J1516" s="3"/>
      <c r="K1516" s="3"/>
      <c r="L1516" s="3"/>
    </row>
    <row r="1517" spans="1:12">
      <c r="A1517" s="72"/>
      <c r="B1517" s="72"/>
      <c r="C1517" s="3" t="str">
        <f t="shared" si="89"/>
        <v/>
      </c>
      <c r="D1517" s="72"/>
      <c r="E1517" s="72"/>
      <c r="F1517" s="72"/>
      <c r="G1517" s="72"/>
      <c r="I1517" s="3"/>
      <c r="J1517" s="3"/>
      <c r="K1517" s="3"/>
      <c r="L1517" s="3"/>
    </row>
    <row r="1518" spans="1:12">
      <c r="A1518" s="72"/>
      <c r="B1518" s="72"/>
      <c r="C1518" s="3" t="str">
        <f t="shared" si="89"/>
        <v/>
      </c>
      <c r="D1518" s="72"/>
      <c r="E1518" s="72"/>
      <c r="F1518" s="72"/>
      <c r="G1518" s="72"/>
      <c r="I1518" s="3"/>
      <c r="J1518" s="3"/>
      <c r="K1518" s="3"/>
      <c r="L1518" s="3"/>
    </row>
    <row r="1519" spans="1:12">
      <c r="A1519" s="72"/>
      <c r="B1519" s="72"/>
      <c r="C1519" s="3" t="str">
        <f t="shared" si="89"/>
        <v/>
      </c>
      <c r="D1519" s="72"/>
      <c r="E1519" s="72"/>
      <c r="F1519" s="72"/>
      <c r="G1519" s="72"/>
      <c r="I1519" s="3"/>
      <c r="J1519" s="3"/>
      <c r="K1519" s="3"/>
      <c r="L1519" s="3"/>
    </row>
    <row r="1520" spans="1:12">
      <c r="A1520" s="72"/>
      <c r="B1520" s="72"/>
      <c r="C1520" s="3" t="str">
        <f t="shared" si="89"/>
        <v/>
      </c>
      <c r="D1520" s="72"/>
      <c r="E1520" s="72"/>
      <c r="F1520" s="72"/>
      <c r="G1520" s="72"/>
      <c r="I1520" s="3"/>
      <c r="J1520" s="3"/>
      <c r="K1520" s="3"/>
      <c r="L1520" s="3"/>
    </row>
    <row r="1521" spans="1:12">
      <c r="A1521" s="72"/>
      <c r="B1521" s="72"/>
      <c r="C1521" s="3" t="str">
        <f t="shared" si="89"/>
        <v/>
      </c>
      <c r="D1521" s="72"/>
      <c r="E1521" s="72"/>
      <c r="F1521" s="72"/>
      <c r="G1521" s="72"/>
      <c r="I1521" s="3"/>
      <c r="J1521" s="3"/>
      <c r="K1521" s="3"/>
      <c r="L1521" s="3"/>
    </row>
    <row r="1522" spans="1:12">
      <c r="A1522" s="72"/>
      <c r="B1522" s="72"/>
      <c r="C1522" s="3" t="str">
        <f t="shared" si="89"/>
        <v/>
      </c>
      <c r="D1522" s="72"/>
      <c r="E1522" s="72"/>
      <c r="F1522" s="72"/>
      <c r="G1522" s="72"/>
      <c r="I1522" s="3"/>
      <c r="J1522" s="3"/>
      <c r="K1522" s="3"/>
      <c r="L1522" s="3"/>
    </row>
    <row r="1523" spans="1:12">
      <c r="A1523" s="72"/>
      <c r="B1523" s="72"/>
      <c r="C1523" s="3" t="str">
        <f t="shared" si="89"/>
        <v/>
      </c>
      <c r="D1523" s="72"/>
      <c r="E1523" s="72"/>
      <c r="F1523" s="72"/>
      <c r="G1523" s="72"/>
      <c r="I1523" s="3"/>
      <c r="J1523" s="3"/>
      <c r="K1523" s="3"/>
      <c r="L1523" s="3"/>
    </row>
    <row r="1524" spans="1:12">
      <c r="A1524" s="72"/>
      <c r="B1524" s="72"/>
      <c r="C1524" s="3" t="str">
        <f t="shared" si="89"/>
        <v/>
      </c>
      <c r="D1524" s="72"/>
      <c r="E1524" s="72"/>
      <c r="F1524" s="72"/>
      <c r="G1524" s="72"/>
      <c r="I1524" s="3"/>
      <c r="J1524" s="3"/>
      <c r="K1524" s="3"/>
      <c r="L1524" s="3"/>
    </row>
    <row r="1525" spans="1:12">
      <c r="A1525" s="72"/>
      <c r="B1525" s="72"/>
      <c r="C1525" s="3" t="str">
        <f t="shared" si="89"/>
        <v/>
      </c>
      <c r="D1525" s="72"/>
      <c r="E1525" s="72"/>
      <c r="F1525" s="72"/>
      <c r="G1525" s="72"/>
      <c r="I1525" s="3"/>
      <c r="J1525" s="3"/>
      <c r="K1525" s="3"/>
      <c r="L1525" s="3"/>
    </row>
    <row r="1526" spans="1:12">
      <c r="A1526" s="72"/>
      <c r="B1526" s="72"/>
      <c r="C1526" s="3" t="str">
        <f t="shared" si="89"/>
        <v/>
      </c>
      <c r="D1526" s="72"/>
      <c r="E1526" s="72"/>
      <c r="F1526" s="72"/>
      <c r="G1526" s="72"/>
      <c r="I1526" s="3"/>
      <c r="J1526" s="3"/>
      <c r="K1526" s="3"/>
      <c r="L1526" s="3"/>
    </row>
    <row r="1527" spans="1:12">
      <c r="A1527" s="72"/>
      <c r="B1527" s="72"/>
      <c r="C1527" s="3" t="str">
        <f t="shared" si="89"/>
        <v/>
      </c>
      <c r="D1527" s="72"/>
      <c r="E1527" s="72"/>
      <c r="F1527" s="72"/>
      <c r="G1527" s="72"/>
      <c r="I1527" s="3"/>
      <c r="J1527" s="3"/>
      <c r="K1527" s="3"/>
      <c r="L1527" s="3"/>
    </row>
    <row r="1528" spans="1:12">
      <c r="A1528" s="72"/>
      <c r="B1528" s="72"/>
      <c r="C1528" s="3" t="str">
        <f t="shared" si="89"/>
        <v/>
      </c>
      <c r="D1528" s="72"/>
      <c r="E1528" s="72"/>
      <c r="F1528" s="72"/>
      <c r="G1528" s="72"/>
      <c r="I1528" s="3"/>
      <c r="J1528" s="3"/>
      <c r="K1528" s="3"/>
      <c r="L1528" s="3"/>
    </row>
    <row r="1529" spans="1:12">
      <c r="A1529" s="72"/>
      <c r="B1529" s="72"/>
      <c r="C1529" s="3" t="str">
        <f t="shared" si="89"/>
        <v/>
      </c>
      <c r="D1529" s="72"/>
      <c r="E1529" s="72"/>
      <c r="F1529" s="72"/>
      <c r="G1529" s="72"/>
      <c r="I1529" s="3"/>
      <c r="J1529" s="3"/>
      <c r="K1529" s="3"/>
      <c r="L1529" s="3"/>
    </row>
    <row r="1530" spans="1:12">
      <c r="A1530" s="72"/>
      <c r="B1530" s="72"/>
      <c r="C1530" s="3" t="str">
        <f t="shared" si="89"/>
        <v/>
      </c>
      <c r="D1530" s="72"/>
      <c r="E1530" s="72"/>
      <c r="F1530" s="72"/>
      <c r="G1530" s="72"/>
      <c r="I1530" s="3"/>
      <c r="J1530" s="3"/>
      <c r="K1530" s="3"/>
      <c r="L1530" s="3"/>
    </row>
    <row r="1531" spans="1:12">
      <c r="A1531" s="72"/>
      <c r="B1531" s="72"/>
      <c r="C1531" s="3" t="str">
        <f t="shared" si="89"/>
        <v/>
      </c>
      <c r="D1531" s="72"/>
      <c r="E1531" s="72"/>
      <c r="F1531" s="72"/>
      <c r="G1531" s="72"/>
      <c r="I1531" s="3"/>
      <c r="J1531" s="3"/>
      <c r="K1531" s="3"/>
      <c r="L1531" s="3"/>
    </row>
    <row r="1532" spans="1:12">
      <c r="A1532" s="72"/>
      <c r="B1532" s="72"/>
      <c r="C1532" s="3" t="str">
        <f t="shared" si="89"/>
        <v/>
      </c>
      <c r="D1532" s="72"/>
      <c r="E1532" s="72"/>
      <c r="F1532" s="72"/>
      <c r="G1532" s="72"/>
      <c r="I1532" s="3"/>
      <c r="J1532" s="3"/>
      <c r="K1532" s="3"/>
      <c r="L1532" s="3"/>
    </row>
    <row r="1533" spans="1:12">
      <c r="A1533" s="72"/>
      <c r="B1533" s="72"/>
      <c r="C1533" s="3" t="str">
        <f t="shared" si="89"/>
        <v/>
      </c>
      <c r="D1533" s="72"/>
      <c r="E1533" s="72"/>
      <c r="F1533" s="72"/>
      <c r="G1533" s="72"/>
      <c r="I1533" s="3"/>
      <c r="J1533" s="3"/>
      <c r="K1533" s="3"/>
      <c r="L1533" s="3"/>
    </row>
    <row r="1534" spans="1:12">
      <c r="A1534" s="72"/>
      <c r="B1534" s="72"/>
      <c r="C1534" s="3" t="str">
        <f t="shared" si="89"/>
        <v/>
      </c>
      <c r="D1534" s="72"/>
      <c r="E1534" s="72"/>
      <c r="F1534" s="72"/>
      <c r="G1534" s="72"/>
      <c r="I1534" s="3"/>
      <c r="J1534" s="3"/>
      <c r="K1534" s="3"/>
      <c r="L1534" s="3"/>
    </row>
    <row r="1535" spans="1:12">
      <c r="A1535" s="72"/>
      <c r="B1535" s="72"/>
      <c r="C1535" s="3" t="str">
        <f t="shared" si="89"/>
        <v/>
      </c>
      <c r="D1535" s="72"/>
      <c r="E1535" s="72"/>
      <c r="F1535" s="72"/>
      <c r="G1535" s="72"/>
      <c r="I1535" s="3"/>
      <c r="J1535" s="3"/>
      <c r="K1535" s="3"/>
      <c r="L1535" s="3"/>
    </row>
    <row r="1536" spans="1:12">
      <c r="A1536" s="72"/>
      <c r="B1536" s="72"/>
      <c r="C1536" s="3" t="str">
        <f t="shared" si="89"/>
        <v/>
      </c>
      <c r="D1536" s="72"/>
      <c r="E1536" s="72"/>
      <c r="F1536" s="72"/>
      <c r="G1536" s="72"/>
      <c r="I1536" s="3"/>
      <c r="J1536" s="3"/>
      <c r="K1536" s="3"/>
      <c r="L1536" s="3"/>
    </row>
    <row r="1537" spans="1:12">
      <c r="A1537" s="72"/>
      <c r="B1537" s="72"/>
      <c r="C1537" s="3" t="str">
        <f t="shared" si="89"/>
        <v/>
      </c>
      <c r="D1537" s="72"/>
      <c r="E1537" s="72"/>
      <c r="F1537" s="72"/>
      <c r="G1537" s="72"/>
      <c r="I1537" s="3"/>
      <c r="J1537" s="3"/>
      <c r="K1537" s="3"/>
      <c r="L1537" s="3"/>
    </row>
    <row r="1538" spans="1:12">
      <c r="A1538" s="72"/>
      <c r="B1538" s="72"/>
      <c r="C1538" s="3" t="str">
        <f t="shared" ref="C1538:C1546" si="92">IF($D$10=0,IF(B543&lt;=$G$9,IF(ISERR(PPMT($G$11/12,B543-$D$7+$F$1012,$D$7-$D$7+$F$1012,-D1537)),"",PPMT($G$11/12,B543-$D$7+$F$1012,$D$7-$D$7+$F$1012,-D1537)),IF(ISERR(PPMT($G$12/12,B543-$D$7+$F$1012,$D$7-$D$7+$F$1012,-D1537)),"",PPMT($G$12/12,B543-$D$7+$F$1012-$G$9,$D$7-$D$7+$F$1012-$G$9,-D1537))),IF($D$10&lt;=$G$9,IF(B543&lt;=$G$9,IF(ISERR(PPMT($G$11/12,B543-$D$7+$F$1012,$D$7-$D$7+$F$1012,-D1537)),"",PPMT($G$11/12,B543-$D$7+$F$1012,$D$7-$D$7+$F$1012,-D1537)),IF(ISERR(PPMT($G$12/12,B543-$D$7+$F$1012+$D$10-$G$9,$D$7-$D$7+$F$1012+$D$10-$G$9,-D1537)),"",PPMT($G$12/12,B543-$D$7+$F$1012+$D$10-$G$9,$D$7-$D$7+$F$1012+$D$10-$G$9,-D1537))),IF(B543&lt;=$G$9,IF(ISERR(PPMT($G$11/12,B543-$D$7+$F$1012,$D$7-$D$7+$F$1012,-D1537)),"",PPMT($G$11/12,B543-$D$7+$F$1012,$D$7-$D$7+$F$1012,-D1537)),IF(ISERR(PPMT($G$12/12,B543-$D$7+$F$1012,$D$7-$D$7+$F$1012,-D1537)),"",PPMT($G$12/12,B543-$D$7+$F$1012,$D$7-$D$7+$F$1012,-D1537)))))</f>
        <v/>
      </c>
      <c r="D1538" s="72"/>
      <c r="E1538" s="72"/>
      <c r="F1538" s="72"/>
      <c r="G1538" s="72"/>
      <c r="I1538" s="3"/>
      <c r="J1538" s="3"/>
      <c r="K1538" s="3"/>
      <c r="L1538" s="3"/>
    </row>
    <row r="1539" spans="1:12">
      <c r="A1539" s="72"/>
      <c r="B1539" s="72"/>
      <c r="C1539" s="3" t="str">
        <f t="shared" si="92"/>
        <v/>
      </c>
      <c r="D1539" s="72"/>
      <c r="E1539" s="72"/>
      <c r="F1539" s="72"/>
      <c r="G1539" s="72"/>
      <c r="I1539" s="3"/>
      <c r="J1539" s="3"/>
      <c r="K1539" s="3"/>
      <c r="L1539" s="3"/>
    </row>
    <row r="1540" spans="1:12">
      <c r="A1540" s="72"/>
      <c r="B1540" s="72"/>
      <c r="C1540" s="3" t="str">
        <f t="shared" si="92"/>
        <v/>
      </c>
      <c r="D1540" s="72"/>
      <c r="E1540" s="72"/>
      <c r="F1540" s="72"/>
      <c r="G1540" s="72"/>
      <c r="I1540" s="3"/>
      <c r="J1540" s="3"/>
      <c r="K1540" s="3"/>
      <c r="L1540" s="3"/>
    </row>
    <row r="1541" spans="1:12">
      <c r="A1541" s="72"/>
      <c r="B1541" s="72"/>
      <c r="C1541" s="3" t="str">
        <f t="shared" si="92"/>
        <v/>
      </c>
      <c r="D1541" s="72"/>
      <c r="E1541" s="72"/>
      <c r="F1541" s="72"/>
      <c r="G1541" s="72"/>
      <c r="I1541" s="3"/>
      <c r="J1541" s="3"/>
      <c r="K1541" s="3"/>
      <c r="L1541" s="3"/>
    </row>
    <row r="1542" spans="1:12">
      <c r="A1542" s="72"/>
      <c r="B1542" s="72"/>
      <c r="C1542" s="3" t="str">
        <f t="shared" si="92"/>
        <v/>
      </c>
      <c r="D1542" s="72"/>
      <c r="E1542" s="72"/>
      <c r="F1542" s="72"/>
      <c r="G1542" s="72"/>
      <c r="I1542" s="3"/>
      <c r="J1542" s="3"/>
      <c r="K1542" s="3"/>
      <c r="L1542" s="3"/>
    </row>
    <row r="1543" spans="1:12">
      <c r="A1543" s="72"/>
      <c r="B1543" s="72"/>
      <c r="C1543" s="3" t="str">
        <f t="shared" si="92"/>
        <v/>
      </c>
      <c r="D1543" s="72"/>
      <c r="E1543" s="72"/>
      <c r="F1543" s="72"/>
      <c r="G1543" s="72"/>
      <c r="I1543" s="3"/>
      <c r="J1543" s="3"/>
      <c r="K1543" s="3"/>
      <c r="L1543" s="3"/>
    </row>
    <row r="1544" spans="1:12">
      <c r="A1544" s="72"/>
      <c r="B1544" s="72"/>
      <c r="C1544" s="3" t="str">
        <f t="shared" si="92"/>
        <v/>
      </c>
      <c r="D1544" s="72"/>
      <c r="E1544" s="72"/>
      <c r="F1544" s="72"/>
      <c r="G1544" s="72"/>
      <c r="I1544" s="3"/>
      <c r="J1544" s="3"/>
      <c r="K1544" s="3"/>
      <c r="L1544" s="3"/>
    </row>
    <row r="1545" spans="1:12">
      <c r="A1545" s="72"/>
      <c r="B1545" s="72"/>
      <c r="C1545" s="3" t="str">
        <f t="shared" si="92"/>
        <v/>
      </c>
      <c r="D1545" s="72"/>
      <c r="E1545" s="72"/>
      <c r="F1545" s="72"/>
      <c r="G1545" s="72"/>
      <c r="I1545" s="3"/>
      <c r="J1545" s="3"/>
      <c r="K1545" s="3"/>
      <c r="L1545" s="3"/>
    </row>
    <row r="1546" spans="1:12">
      <c r="A1546" s="72"/>
      <c r="B1546" s="72"/>
      <c r="C1546" s="3" t="str">
        <f t="shared" si="92"/>
        <v/>
      </c>
      <c r="D1546" s="72"/>
      <c r="E1546" s="72"/>
      <c r="F1546" s="72"/>
      <c r="G1546" s="72"/>
      <c r="I1546" s="3"/>
      <c r="J1546" s="3"/>
      <c r="K1546" s="3"/>
      <c r="L1546" s="3"/>
    </row>
    <row r="1547" spans="1:12">
      <c r="A1547" s="72"/>
      <c r="B1547" s="72"/>
      <c r="C1547" s="3" t="str">
        <f t="shared" ref="C1547:C1599" si="93">IF($D$10=0,IF(B553&lt;=$G$9,IF(ISERR(PPMT($G$11/12,B553-$D$7+$F$1012,$D$7-$D$7+$F$1012,-D1546)),"",PPMT($G$11/12,B553-$D$7+$F$1012,$D$7-$D$7+$F$1012,-D1546)),IF(ISERR(PPMT($G$12/12,B553-$D$7+$F$1012,$D$7-$D$7+$F$1012,-D1546)),"",PPMT($G$12/12,B553-$D$7+$F$1012-$G$9,$D$7-$D$7+$F$1012-$G$9,-D1546))),IF($D$10&lt;=$G$9,IF(B553&lt;=$G$9,IF(ISERR(PPMT($G$11/12,B553-$D$7+$F$1012,$D$7-$D$7+$F$1012,-D1546)),"",PPMT($G$11/12,B553-$D$7+$F$1012,$D$7-$D$7+$F$1012,-D1546)),IF(ISERR(PPMT($G$12/12,B553-$D$7+$F$1012+$D$10-$G$9,$D$7-$D$7+$F$1012+$D$10-$G$9,-D1546)),"",PPMT($G$12/12,B553-$D$7+$F$1012+$D$10-$G$9,$D$7-$D$7+$F$1012+$D$10-$G$9,-D1546))),IF(B553&lt;=$G$9,IF(ISERR(PPMT($G$11/12,B553-$D$7+$F$1012,$D$7-$D$7+$F$1012,-D1546)),"",PPMT($G$11/12,B553-$D$7+$F$1012,$D$7-$D$7+$F$1012,-D1546)),IF(ISERR(PPMT($G$12/12,B553-$D$7+$F$1012,$D$7-$D$7+$F$1012,-D1546)),"",PPMT($G$12/12,B553-$D$7+$F$1012,$D$7-$D$7+$F$1012,-D1546)))))</f>
        <v/>
      </c>
      <c r="D1547" s="72"/>
      <c r="E1547" s="72"/>
      <c r="F1547" s="72"/>
      <c r="G1547" s="72"/>
      <c r="I1547" s="3"/>
      <c r="J1547" s="3"/>
      <c r="K1547" s="3"/>
      <c r="L1547" s="3"/>
    </row>
    <row r="1548" spans="1:12">
      <c r="A1548" s="72"/>
      <c r="B1548" s="72"/>
      <c r="C1548" s="3" t="str">
        <f t="shared" si="93"/>
        <v/>
      </c>
      <c r="D1548" s="72"/>
      <c r="E1548" s="72"/>
      <c r="F1548" s="72"/>
      <c r="G1548" s="72"/>
      <c r="I1548" s="3"/>
      <c r="J1548" s="3"/>
      <c r="K1548" s="3"/>
      <c r="L1548" s="3"/>
    </row>
    <row r="1549" spans="1:12">
      <c r="A1549" s="72"/>
      <c r="B1549" s="72"/>
      <c r="C1549" s="3" t="str">
        <f t="shared" si="93"/>
        <v/>
      </c>
      <c r="D1549" s="72"/>
      <c r="E1549" s="72"/>
      <c r="F1549" s="72"/>
      <c r="G1549" s="72"/>
      <c r="I1549" s="3"/>
      <c r="J1549" s="3"/>
      <c r="K1549" s="3"/>
      <c r="L1549" s="3"/>
    </row>
    <row r="1550" spans="1:12">
      <c r="A1550" s="72"/>
      <c r="B1550" s="72"/>
      <c r="C1550" s="3" t="str">
        <f t="shared" si="93"/>
        <v/>
      </c>
      <c r="D1550" s="72"/>
      <c r="E1550" s="72"/>
      <c r="F1550" s="72"/>
      <c r="G1550" s="72"/>
      <c r="I1550" s="3"/>
      <c r="J1550" s="3"/>
      <c r="K1550" s="3"/>
      <c r="L1550" s="3"/>
    </row>
    <row r="1551" spans="1:12">
      <c r="A1551" s="72"/>
      <c r="B1551" s="72"/>
      <c r="C1551" s="3" t="str">
        <f t="shared" si="93"/>
        <v/>
      </c>
      <c r="D1551" s="72"/>
      <c r="E1551" s="72"/>
      <c r="F1551" s="72"/>
      <c r="G1551" s="72"/>
      <c r="I1551" s="3"/>
      <c r="J1551" s="3"/>
      <c r="K1551" s="3"/>
      <c r="L1551" s="3"/>
    </row>
    <row r="1552" spans="1:12">
      <c r="A1552" s="72"/>
      <c r="B1552" s="72"/>
      <c r="C1552" s="3" t="str">
        <f t="shared" si="93"/>
        <v/>
      </c>
      <c r="D1552" s="72"/>
      <c r="E1552" s="72"/>
      <c r="F1552" s="72"/>
      <c r="G1552" s="72"/>
      <c r="I1552" s="3"/>
      <c r="J1552" s="3"/>
      <c r="K1552" s="3"/>
      <c r="L1552" s="3"/>
    </row>
    <row r="1553" spans="1:12">
      <c r="A1553" s="72"/>
      <c r="B1553" s="72"/>
      <c r="C1553" s="3" t="str">
        <f t="shared" si="93"/>
        <v/>
      </c>
      <c r="D1553" s="72"/>
      <c r="E1553" s="72"/>
      <c r="F1553" s="72"/>
      <c r="G1553" s="72"/>
      <c r="I1553" s="3"/>
      <c r="J1553" s="3"/>
      <c r="K1553" s="3"/>
      <c r="L1553" s="3"/>
    </row>
    <row r="1554" spans="1:12">
      <c r="A1554" s="72"/>
      <c r="B1554" s="72"/>
      <c r="C1554" s="3" t="str">
        <f t="shared" si="93"/>
        <v/>
      </c>
      <c r="D1554" s="72"/>
      <c r="E1554" s="72"/>
      <c r="F1554" s="72"/>
      <c r="G1554" s="72"/>
      <c r="I1554" s="3"/>
      <c r="J1554" s="3"/>
      <c r="K1554" s="3"/>
      <c r="L1554" s="3"/>
    </row>
    <row r="1555" spans="1:12">
      <c r="A1555" s="72"/>
      <c r="B1555" s="72"/>
      <c r="C1555" s="3" t="str">
        <f t="shared" si="93"/>
        <v/>
      </c>
      <c r="D1555" s="72"/>
      <c r="E1555" s="72"/>
      <c r="F1555" s="72"/>
      <c r="G1555" s="72"/>
      <c r="I1555" s="3"/>
      <c r="J1555" s="3"/>
      <c r="K1555" s="3"/>
      <c r="L1555" s="3"/>
    </row>
    <row r="1556" spans="1:12">
      <c r="A1556" s="72"/>
      <c r="B1556" s="72"/>
      <c r="C1556" s="3" t="str">
        <f t="shared" si="93"/>
        <v/>
      </c>
      <c r="D1556" s="72"/>
      <c r="E1556" s="72"/>
      <c r="F1556" s="72"/>
      <c r="G1556" s="72"/>
      <c r="I1556" s="3"/>
      <c r="J1556" s="3"/>
      <c r="K1556" s="3"/>
      <c r="L1556" s="3"/>
    </row>
    <row r="1557" spans="1:12">
      <c r="A1557" s="72"/>
      <c r="B1557" s="72"/>
      <c r="C1557" s="3" t="str">
        <f t="shared" si="93"/>
        <v/>
      </c>
      <c r="D1557" s="72"/>
      <c r="E1557" s="72"/>
      <c r="F1557" s="72"/>
      <c r="G1557" s="72"/>
      <c r="I1557" s="3"/>
      <c r="J1557" s="3"/>
      <c r="K1557" s="3"/>
      <c r="L1557" s="3"/>
    </row>
    <row r="1558" spans="1:12">
      <c r="A1558" s="72"/>
      <c r="B1558" s="72"/>
      <c r="C1558" s="3" t="str">
        <f t="shared" si="93"/>
        <v/>
      </c>
      <c r="D1558" s="72"/>
      <c r="E1558" s="72"/>
      <c r="F1558" s="72"/>
      <c r="G1558" s="72"/>
      <c r="I1558" s="3"/>
      <c r="J1558" s="3"/>
      <c r="K1558" s="3"/>
      <c r="L1558" s="3"/>
    </row>
    <row r="1559" spans="1:12">
      <c r="A1559" s="72"/>
      <c r="B1559" s="72"/>
      <c r="C1559" s="3" t="str">
        <f t="shared" si="93"/>
        <v/>
      </c>
      <c r="D1559" s="72"/>
      <c r="E1559" s="72"/>
      <c r="F1559" s="72"/>
      <c r="G1559" s="72"/>
      <c r="I1559" s="3"/>
      <c r="J1559" s="3"/>
      <c r="K1559" s="3"/>
      <c r="L1559" s="3"/>
    </row>
    <row r="1560" spans="1:12">
      <c r="A1560" s="72"/>
      <c r="B1560" s="72"/>
      <c r="C1560" s="3" t="str">
        <f t="shared" si="93"/>
        <v/>
      </c>
      <c r="D1560" s="72"/>
      <c r="E1560" s="72"/>
      <c r="F1560" s="72"/>
      <c r="G1560" s="72"/>
      <c r="I1560" s="3"/>
      <c r="J1560" s="3"/>
      <c r="K1560" s="3"/>
      <c r="L1560" s="3"/>
    </row>
    <row r="1561" spans="1:12">
      <c r="A1561" s="72"/>
      <c r="B1561" s="72"/>
      <c r="C1561" s="3" t="str">
        <f t="shared" si="93"/>
        <v/>
      </c>
      <c r="D1561" s="72"/>
      <c r="E1561" s="72"/>
      <c r="F1561" s="72"/>
      <c r="G1561" s="72"/>
      <c r="I1561" s="3"/>
      <c r="J1561" s="3"/>
      <c r="K1561" s="3"/>
      <c r="L1561" s="3"/>
    </row>
    <row r="1562" spans="1:12">
      <c r="A1562" s="72"/>
      <c r="B1562" s="72"/>
      <c r="C1562" s="3" t="str">
        <f t="shared" si="93"/>
        <v/>
      </c>
      <c r="D1562" s="72"/>
      <c r="E1562" s="72"/>
      <c r="F1562" s="72"/>
      <c r="G1562" s="72"/>
      <c r="I1562" s="3"/>
      <c r="J1562" s="3"/>
      <c r="K1562" s="3"/>
      <c r="L1562" s="3"/>
    </row>
    <row r="1563" spans="1:12">
      <c r="A1563" s="72"/>
      <c r="B1563" s="72"/>
      <c r="C1563" s="3" t="str">
        <f t="shared" si="93"/>
        <v/>
      </c>
      <c r="D1563" s="72"/>
      <c r="E1563" s="72"/>
      <c r="F1563" s="72"/>
      <c r="G1563" s="72"/>
      <c r="I1563" s="3"/>
      <c r="J1563" s="3"/>
      <c r="K1563" s="3"/>
      <c r="L1563" s="3"/>
    </row>
    <row r="1564" spans="1:12">
      <c r="A1564" s="72"/>
      <c r="B1564" s="72"/>
      <c r="C1564" s="3" t="str">
        <f t="shared" si="93"/>
        <v/>
      </c>
      <c r="D1564" s="72"/>
      <c r="E1564" s="72"/>
      <c r="F1564" s="72"/>
      <c r="G1564" s="72"/>
      <c r="I1564" s="3"/>
      <c r="J1564" s="3"/>
      <c r="K1564" s="3"/>
      <c r="L1564" s="3"/>
    </row>
    <row r="1565" spans="1:12">
      <c r="A1565" s="72"/>
      <c r="B1565" s="72"/>
      <c r="C1565" s="3" t="str">
        <f t="shared" si="93"/>
        <v/>
      </c>
      <c r="D1565" s="72"/>
      <c r="E1565" s="72"/>
      <c r="F1565" s="72"/>
      <c r="G1565" s="72"/>
      <c r="I1565" s="3"/>
      <c r="J1565" s="3"/>
      <c r="K1565" s="3"/>
      <c r="L1565" s="3"/>
    </row>
    <row r="1566" spans="1:12">
      <c r="A1566" s="72"/>
      <c r="B1566" s="72"/>
      <c r="C1566" s="3" t="str">
        <f t="shared" si="93"/>
        <v/>
      </c>
      <c r="D1566" s="72"/>
      <c r="E1566" s="72"/>
      <c r="F1566" s="72"/>
      <c r="G1566" s="72"/>
      <c r="I1566" s="3"/>
      <c r="J1566" s="3"/>
      <c r="K1566" s="3"/>
      <c r="L1566" s="3"/>
    </row>
    <row r="1567" spans="1:12">
      <c r="A1567" s="72"/>
      <c r="B1567" s="72"/>
      <c r="C1567" s="3" t="str">
        <f t="shared" si="93"/>
        <v/>
      </c>
      <c r="D1567" s="72"/>
      <c r="E1567" s="72"/>
      <c r="F1567" s="72"/>
      <c r="G1567" s="72"/>
      <c r="I1567" s="3"/>
      <c r="J1567" s="3"/>
      <c r="K1567" s="3"/>
      <c r="L1567" s="3"/>
    </row>
    <row r="1568" spans="1:12">
      <c r="A1568" s="72"/>
      <c r="B1568" s="72"/>
      <c r="C1568" s="3" t="str">
        <f t="shared" si="93"/>
        <v/>
      </c>
      <c r="D1568" s="72"/>
      <c r="E1568" s="72"/>
      <c r="F1568" s="72"/>
      <c r="G1568" s="72"/>
      <c r="I1568" s="3"/>
      <c r="J1568" s="3"/>
      <c r="K1568" s="3"/>
      <c r="L1568" s="3"/>
    </row>
    <row r="1569" spans="1:12">
      <c r="A1569" s="72"/>
      <c r="B1569" s="72"/>
      <c r="C1569" s="3" t="str">
        <f t="shared" si="93"/>
        <v/>
      </c>
      <c r="D1569" s="72"/>
      <c r="E1569" s="72"/>
      <c r="F1569" s="72"/>
      <c r="G1569" s="72"/>
      <c r="I1569" s="3"/>
      <c r="J1569" s="3"/>
      <c r="K1569" s="3"/>
      <c r="L1569" s="3"/>
    </row>
    <row r="1570" spans="1:12">
      <c r="A1570" s="72"/>
      <c r="B1570" s="72"/>
      <c r="C1570" s="3" t="str">
        <f t="shared" si="93"/>
        <v/>
      </c>
      <c r="D1570" s="72"/>
      <c r="E1570" s="72"/>
      <c r="F1570" s="72"/>
      <c r="G1570" s="72"/>
      <c r="I1570" s="3"/>
      <c r="J1570" s="3"/>
      <c r="K1570" s="3"/>
      <c r="L1570" s="3"/>
    </row>
    <row r="1571" spans="1:12">
      <c r="A1571" s="72"/>
      <c r="B1571" s="72"/>
      <c r="C1571" s="3" t="str">
        <f t="shared" si="93"/>
        <v/>
      </c>
      <c r="D1571" s="72"/>
      <c r="E1571" s="72"/>
      <c r="F1571" s="72"/>
      <c r="G1571" s="72"/>
      <c r="I1571" s="3"/>
      <c r="J1571" s="3"/>
      <c r="K1571" s="3"/>
      <c r="L1571" s="3"/>
    </row>
    <row r="1572" spans="1:12">
      <c r="A1572" s="72"/>
      <c r="B1572" s="72"/>
      <c r="C1572" s="3" t="str">
        <f t="shared" si="93"/>
        <v/>
      </c>
      <c r="D1572" s="72"/>
      <c r="E1572" s="72"/>
      <c r="F1572" s="72"/>
      <c r="G1572" s="72"/>
      <c r="I1572" s="3"/>
      <c r="J1572" s="3"/>
      <c r="K1572" s="3"/>
      <c r="L1572" s="3"/>
    </row>
    <row r="1573" spans="1:12">
      <c r="A1573" s="72"/>
      <c r="B1573" s="72"/>
      <c r="C1573" s="3" t="str">
        <f t="shared" si="93"/>
        <v/>
      </c>
      <c r="D1573" s="72"/>
      <c r="E1573" s="72"/>
      <c r="F1573" s="72"/>
      <c r="G1573" s="72"/>
      <c r="I1573" s="3"/>
      <c r="J1573" s="3"/>
      <c r="K1573" s="3"/>
      <c r="L1573" s="3"/>
    </row>
    <row r="1574" spans="1:12">
      <c r="A1574" s="72"/>
      <c r="B1574" s="72"/>
      <c r="C1574" s="3" t="str">
        <f t="shared" si="93"/>
        <v/>
      </c>
      <c r="D1574" s="72"/>
      <c r="E1574" s="72"/>
      <c r="F1574" s="72"/>
      <c r="G1574" s="72"/>
      <c r="I1574" s="3"/>
      <c r="J1574" s="3"/>
      <c r="K1574" s="3"/>
      <c r="L1574" s="3"/>
    </row>
    <row r="1575" spans="1:12">
      <c r="A1575" s="72"/>
      <c r="B1575" s="72"/>
      <c r="C1575" s="3" t="str">
        <f t="shared" si="93"/>
        <v/>
      </c>
      <c r="D1575" s="72"/>
      <c r="E1575" s="72"/>
      <c r="F1575" s="72"/>
      <c r="G1575" s="72"/>
      <c r="I1575" s="3"/>
      <c r="J1575" s="3"/>
      <c r="K1575" s="3"/>
      <c r="L1575" s="3"/>
    </row>
    <row r="1576" spans="1:12">
      <c r="A1576" s="72"/>
      <c r="B1576" s="72"/>
      <c r="C1576" s="3" t="str">
        <f t="shared" si="93"/>
        <v/>
      </c>
      <c r="D1576" s="72"/>
      <c r="E1576" s="72"/>
      <c r="F1576" s="72"/>
      <c r="G1576" s="72"/>
      <c r="I1576" s="3"/>
      <c r="J1576" s="3"/>
      <c r="K1576" s="3"/>
      <c r="L1576" s="3"/>
    </row>
    <row r="1577" spans="1:12">
      <c r="A1577" s="72"/>
      <c r="B1577" s="72"/>
      <c r="C1577" s="3" t="str">
        <f t="shared" si="93"/>
        <v/>
      </c>
      <c r="D1577" s="72"/>
      <c r="E1577" s="72"/>
      <c r="F1577" s="72"/>
      <c r="G1577" s="72"/>
      <c r="I1577" s="3"/>
      <c r="J1577" s="3"/>
      <c r="K1577" s="3"/>
      <c r="L1577" s="3"/>
    </row>
    <row r="1578" spans="1:12">
      <c r="A1578" s="72"/>
      <c r="B1578" s="72"/>
      <c r="C1578" s="3" t="str">
        <f t="shared" si="93"/>
        <v/>
      </c>
      <c r="D1578" s="72"/>
      <c r="E1578" s="72"/>
      <c r="F1578" s="72"/>
      <c r="G1578" s="72"/>
      <c r="I1578" s="3"/>
      <c r="J1578" s="3"/>
      <c r="K1578" s="3"/>
      <c r="L1578" s="3"/>
    </row>
    <row r="1579" spans="1:12">
      <c r="A1579" s="72"/>
      <c r="B1579" s="72"/>
      <c r="C1579" s="3" t="str">
        <f t="shared" si="93"/>
        <v/>
      </c>
      <c r="D1579" s="72"/>
      <c r="E1579" s="72"/>
      <c r="F1579" s="72"/>
      <c r="G1579" s="72"/>
      <c r="I1579" s="3"/>
      <c r="J1579" s="3"/>
      <c r="K1579" s="3"/>
      <c r="L1579" s="3"/>
    </row>
    <row r="1580" spans="1:12">
      <c r="A1580" s="72"/>
      <c r="B1580" s="72"/>
      <c r="C1580" s="3" t="str">
        <f t="shared" si="93"/>
        <v/>
      </c>
      <c r="D1580" s="72"/>
      <c r="E1580" s="72"/>
      <c r="F1580" s="72"/>
      <c r="G1580" s="72"/>
      <c r="I1580" s="3"/>
      <c r="J1580" s="3"/>
      <c r="K1580" s="3"/>
      <c r="L1580" s="3"/>
    </row>
    <row r="1581" spans="1:12">
      <c r="A1581" s="72"/>
      <c r="B1581" s="72"/>
      <c r="C1581" s="3" t="str">
        <f t="shared" si="93"/>
        <v/>
      </c>
      <c r="D1581" s="72"/>
      <c r="E1581" s="72"/>
      <c r="F1581" s="72"/>
      <c r="G1581" s="72"/>
      <c r="I1581" s="3"/>
      <c r="J1581" s="3"/>
      <c r="K1581" s="3"/>
      <c r="L1581" s="3"/>
    </row>
    <row r="1582" spans="1:12">
      <c r="A1582" s="72"/>
      <c r="B1582" s="72"/>
      <c r="C1582" s="3" t="str">
        <f t="shared" si="93"/>
        <v/>
      </c>
      <c r="D1582" s="72"/>
      <c r="E1582" s="72"/>
      <c r="F1582" s="72"/>
      <c r="G1582" s="72"/>
      <c r="I1582" s="3"/>
      <c r="J1582" s="3"/>
      <c r="K1582" s="3"/>
      <c r="L1582" s="3"/>
    </row>
    <row r="1583" spans="1:12">
      <c r="A1583" s="72"/>
      <c r="B1583" s="72"/>
      <c r="C1583" s="3" t="str">
        <f t="shared" si="93"/>
        <v/>
      </c>
      <c r="D1583" s="72"/>
      <c r="E1583" s="72"/>
      <c r="F1583" s="72"/>
      <c r="G1583" s="72"/>
      <c r="I1583" s="3"/>
      <c r="J1583" s="3"/>
      <c r="K1583" s="3"/>
      <c r="L1583" s="3"/>
    </row>
    <row r="1584" spans="1:12">
      <c r="A1584" s="72"/>
      <c r="B1584" s="72"/>
      <c r="C1584" s="3" t="str">
        <f t="shared" si="93"/>
        <v/>
      </c>
      <c r="D1584" s="72"/>
      <c r="E1584" s="72"/>
      <c r="F1584" s="72"/>
      <c r="G1584" s="72"/>
      <c r="I1584" s="3"/>
      <c r="J1584" s="3"/>
      <c r="K1584" s="3"/>
      <c r="L1584" s="3"/>
    </row>
    <row r="1585" spans="1:12">
      <c r="A1585" s="72"/>
      <c r="B1585" s="72"/>
      <c r="C1585" s="3" t="str">
        <f t="shared" si="93"/>
        <v/>
      </c>
      <c r="D1585" s="72"/>
      <c r="E1585" s="72"/>
      <c r="F1585" s="72"/>
      <c r="G1585" s="72"/>
      <c r="I1585" s="3"/>
      <c r="J1585" s="3"/>
      <c r="K1585" s="3"/>
      <c r="L1585" s="3"/>
    </row>
    <row r="1586" spans="1:12">
      <c r="A1586" s="72"/>
      <c r="B1586" s="72"/>
      <c r="C1586" s="3" t="str">
        <f t="shared" si="93"/>
        <v/>
      </c>
      <c r="D1586" s="72"/>
      <c r="E1586" s="72"/>
      <c r="F1586" s="72"/>
      <c r="G1586" s="72"/>
      <c r="I1586" s="3"/>
      <c r="J1586" s="3"/>
      <c r="K1586" s="3"/>
      <c r="L1586" s="3"/>
    </row>
    <row r="1587" spans="1:12">
      <c r="A1587" s="72"/>
      <c r="B1587" s="72"/>
      <c r="C1587" s="3" t="str">
        <f t="shared" si="93"/>
        <v/>
      </c>
      <c r="D1587" s="72"/>
      <c r="E1587" s="72"/>
      <c r="F1587" s="72"/>
      <c r="G1587" s="72"/>
      <c r="I1587" s="3"/>
      <c r="J1587" s="3"/>
      <c r="K1587" s="3"/>
      <c r="L1587" s="3"/>
    </row>
    <row r="1588" spans="1:12">
      <c r="A1588" s="72"/>
      <c r="B1588" s="72"/>
      <c r="C1588" s="3" t="str">
        <f t="shared" si="93"/>
        <v/>
      </c>
      <c r="D1588" s="72"/>
      <c r="E1588" s="72"/>
      <c r="F1588" s="72"/>
      <c r="G1588" s="72"/>
      <c r="I1588" s="3"/>
      <c r="J1588" s="3"/>
      <c r="K1588" s="3"/>
      <c r="L1588" s="3"/>
    </row>
    <row r="1589" spans="1:12">
      <c r="A1589" s="72"/>
      <c r="B1589" s="72"/>
      <c r="C1589" s="3" t="str">
        <f t="shared" si="93"/>
        <v/>
      </c>
      <c r="D1589" s="72"/>
      <c r="E1589" s="72"/>
      <c r="F1589" s="72"/>
      <c r="G1589" s="72"/>
      <c r="I1589" s="3"/>
      <c r="J1589" s="3"/>
      <c r="K1589" s="3"/>
      <c r="L1589" s="3"/>
    </row>
    <row r="1590" spans="1:12">
      <c r="A1590" s="72"/>
      <c r="B1590" s="72"/>
      <c r="C1590" s="3" t="str">
        <f t="shared" si="93"/>
        <v/>
      </c>
      <c r="D1590" s="72"/>
      <c r="E1590" s="72"/>
      <c r="F1590" s="72"/>
      <c r="G1590" s="72"/>
      <c r="I1590" s="3"/>
      <c r="J1590" s="3"/>
      <c r="K1590" s="3"/>
      <c r="L1590" s="3"/>
    </row>
    <row r="1591" spans="1:12">
      <c r="A1591" s="72"/>
      <c r="B1591" s="72"/>
      <c r="C1591" s="3" t="str">
        <f t="shared" si="93"/>
        <v/>
      </c>
      <c r="D1591" s="72"/>
      <c r="E1591" s="72"/>
      <c r="F1591" s="72"/>
      <c r="G1591" s="72"/>
      <c r="I1591" s="3"/>
      <c r="J1591" s="3"/>
      <c r="K1591" s="3"/>
      <c r="L1591" s="3"/>
    </row>
    <row r="1592" spans="1:12">
      <c r="A1592" s="72"/>
      <c r="B1592" s="72"/>
      <c r="C1592" s="3" t="str">
        <f t="shared" si="93"/>
        <v/>
      </c>
      <c r="D1592" s="72"/>
      <c r="E1592" s="72"/>
      <c r="F1592" s="72"/>
      <c r="G1592" s="72"/>
      <c r="I1592" s="3"/>
      <c r="J1592" s="3"/>
      <c r="K1592" s="3"/>
      <c r="L1592" s="3"/>
    </row>
    <row r="1593" spans="1:12">
      <c r="A1593" s="72"/>
      <c r="B1593" s="72"/>
      <c r="C1593" s="3" t="str">
        <f t="shared" si="93"/>
        <v/>
      </c>
      <c r="D1593" s="72"/>
      <c r="E1593" s="72"/>
      <c r="F1593" s="72"/>
      <c r="G1593" s="72"/>
      <c r="I1593" s="3"/>
      <c r="J1593" s="3"/>
      <c r="K1593" s="3"/>
      <c r="L1593" s="3"/>
    </row>
    <row r="1594" spans="1:12">
      <c r="A1594" s="72"/>
      <c r="B1594" s="72"/>
      <c r="C1594" s="3" t="str">
        <f t="shared" si="93"/>
        <v/>
      </c>
      <c r="D1594" s="72"/>
      <c r="E1594" s="72"/>
      <c r="F1594" s="72"/>
      <c r="G1594" s="72"/>
      <c r="I1594" s="3"/>
      <c r="J1594" s="3"/>
      <c r="K1594" s="3"/>
      <c r="L1594" s="3"/>
    </row>
    <row r="1595" spans="1:12">
      <c r="A1595" s="72"/>
      <c r="B1595" s="72"/>
      <c r="C1595" s="3" t="str">
        <f t="shared" si="93"/>
        <v/>
      </c>
      <c r="D1595" s="72"/>
      <c r="E1595" s="72"/>
      <c r="F1595" s="72"/>
      <c r="G1595" s="72"/>
      <c r="I1595" s="3"/>
      <c r="J1595" s="3"/>
      <c r="K1595" s="3"/>
      <c r="L1595" s="3"/>
    </row>
    <row r="1596" spans="1:12">
      <c r="A1596" s="72"/>
      <c r="B1596" s="72"/>
      <c r="C1596" s="3" t="str">
        <f t="shared" si="93"/>
        <v/>
      </c>
      <c r="D1596" s="72"/>
      <c r="E1596" s="72"/>
      <c r="F1596" s="72"/>
      <c r="G1596" s="72"/>
      <c r="I1596" s="3"/>
      <c r="J1596" s="3"/>
      <c r="K1596" s="3"/>
      <c r="L1596" s="3"/>
    </row>
    <row r="1597" spans="1:12">
      <c r="A1597" s="72"/>
      <c r="B1597" s="72"/>
      <c r="C1597" s="3" t="str">
        <f t="shared" si="93"/>
        <v/>
      </c>
      <c r="D1597" s="72"/>
      <c r="E1597" s="72"/>
      <c r="F1597" s="72"/>
      <c r="G1597" s="72"/>
      <c r="I1597" s="3"/>
      <c r="J1597" s="3"/>
      <c r="K1597" s="3"/>
      <c r="L1597" s="3"/>
    </row>
    <row r="1598" spans="1:12">
      <c r="A1598" s="72"/>
      <c r="B1598" s="72"/>
      <c r="C1598" s="3" t="str">
        <f t="shared" si="93"/>
        <v/>
      </c>
      <c r="D1598" s="72"/>
      <c r="E1598" s="72"/>
      <c r="F1598" s="72"/>
      <c r="G1598" s="72"/>
      <c r="I1598" s="3"/>
      <c r="J1598" s="3"/>
      <c r="K1598" s="3"/>
      <c r="L1598" s="3"/>
    </row>
    <row r="1599" spans="1:12">
      <c r="A1599" s="72"/>
      <c r="B1599" s="72"/>
      <c r="C1599" s="3" t="str">
        <f t="shared" si="93"/>
        <v/>
      </c>
      <c r="D1599" s="72"/>
      <c r="E1599" s="72"/>
      <c r="F1599" s="72"/>
      <c r="G1599" s="72"/>
      <c r="I1599" s="3"/>
      <c r="J1599" s="3"/>
      <c r="K1599" s="3"/>
      <c r="L1599" s="3"/>
    </row>
    <row r="1600" spans="1:12">
      <c r="A1600" s="72"/>
      <c r="B1600" s="72"/>
      <c r="C1600" s="72"/>
      <c r="D1600" s="72"/>
      <c r="E1600" s="72"/>
      <c r="F1600" s="72"/>
      <c r="G1600" s="72"/>
      <c r="I1600" s="3"/>
      <c r="J1600" s="3"/>
      <c r="K1600" s="3"/>
      <c r="L1600" s="3"/>
    </row>
    <row r="1601" spans="1:12">
      <c r="A1601" s="72"/>
      <c r="B1601" s="72"/>
      <c r="C1601" s="72"/>
      <c r="D1601" s="72"/>
      <c r="E1601" s="72"/>
      <c r="F1601" s="72"/>
      <c r="G1601" s="72"/>
      <c r="I1601" s="3"/>
      <c r="J1601" s="3"/>
      <c r="K1601" s="3"/>
      <c r="L1601" s="3"/>
    </row>
    <row r="1602" spans="1:12">
      <c r="A1602" s="72"/>
      <c r="B1602" s="72"/>
      <c r="C1602" s="72"/>
      <c r="D1602" s="72"/>
      <c r="E1602" s="72"/>
      <c r="F1602" s="72"/>
      <c r="G1602" s="72"/>
      <c r="I1602" s="3"/>
      <c r="J1602" s="3"/>
      <c r="K1602" s="3"/>
      <c r="L1602" s="3"/>
    </row>
    <row r="1603" spans="1:12">
      <c r="A1603" s="72"/>
      <c r="B1603" s="72"/>
      <c r="C1603" s="72"/>
      <c r="D1603" s="72"/>
      <c r="E1603" s="72"/>
      <c r="F1603" s="72"/>
      <c r="G1603" s="72"/>
      <c r="I1603" s="3"/>
      <c r="J1603" s="3"/>
      <c r="K1603" s="3"/>
      <c r="L1603" s="3"/>
    </row>
    <row r="1604" spans="1:12">
      <c r="A1604" s="72"/>
      <c r="B1604" s="72"/>
      <c r="C1604" s="72"/>
      <c r="D1604" s="72"/>
      <c r="E1604" s="72"/>
      <c r="F1604" s="72"/>
      <c r="G1604" s="72"/>
      <c r="I1604" s="3"/>
      <c r="J1604" s="3"/>
      <c r="K1604" s="3"/>
      <c r="L1604" s="3"/>
    </row>
    <row r="1605" spans="1:12">
      <c r="A1605" s="72"/>
      <c r="B1605" s="72"/>
      <c r="C1605" s="72"/>
      <c r="D1605" s="72"/>
      <c r="E1605" s="72"/>
      <c r="F1605" s="72"/>
      <c r="G1605" s="72"/>
      <c r="I1605" s="3"/>
      <c r="J1605" s="3"/>
      <c r="K1605" s="3"/>
      <c r="L1605" s="3"/>
    </row>
    <row r="1606" spans="1:12">
      <c r="A1606" s="72"/>
      <c r="B1606" s="72"/>
      <c r="C1606" s="72"/>
      <c r="D1606" s="72"/>
      <c r="E1606" s="72"/>
      <c r="F1606" s="72"/>
      <c r="G1606" s="72"/>
      <c r="I1606" s="3"/>
      <c r="J1606" s="3"/>
      <c r="K1606" s="3"/>
      <c r="L1606" s="3"/>
    </row>
    <row r="1607" spans="1:12">
      <c r="A1607" s="72"/>
      <c r="B1607" s="72"/>
      <c r="C1607" s="72"/>
      <c r="D1607" s="72"/>
      <c r="E1607" s="72"/>
      <c r="F1607" s="72"/>
      <c r="G1607" s="72"/>
      <c r="I1607" s="3"/>
      <c r="J1607" s="3"/>
      <c r="K1607" s="3"/>
      <c r="L1607" s="3"/>
    </row>
    <row r="1608" spans="1:12">
      <c r="A1608" s="72"/>
      <c r="B1608" s="72"/>
      <c r="C1608" s="72"/>
      <c r="D1608" s="72"/>
      <c r="E1608" s="72"/>
      <c r="F1608" s="72"/>
      <c r="G1608" s="72"/>
      <c r="I1608" s="3"/>
      <c r="J1608" s="3"/>
      <c r="K1608" s="3"/>
      <c r="L1608" s="3"/>
    </row>
    <row r="1609" spans="1:12">
      <c r="A1609" s="72"/>
      <c r="B1609" s="72"/>
      <c r="C1609" s="72"/>
      <c r="D1609" s="72"/>
      <c r="E1609" s="72"/>
      <c r="F1609" s="72"/>
      <c r="G1609" s="72"/>
      <c r="I1609" s="3"/>
      <c r="J1609" s="3"/>
      <c r="K1609" s="3"/>
      <c r="L1609" s="3"/>
    </row>
    <row r="1610" spans="1:12">
      <c r="A1610" s="72"/>
      <c r="B1610" s="72"/>
      <c r="C1610" s="72"/>
      <c r="D1610" s="72"/>
      <c r="E1610" s="72"/>
      <c r="F1610" s="72"/>
      <c r="G1610" s="72"/>
      <c r="I1610" s="3"/>
      <c r="J1610" s="3"/>
      <c r="K1610" s="3"/>
      <c r="L1610" s="3"/>
    </row>
    <row r="1611" spans="1:12">
      <c r="A1611" s="72"/>
      <c r="B1611" s="72"/>
      <c r="C1611" s="72"/>
      <c r="D1611" s="72"/>
      <c r="E1611" s="72"/>
      <c r="F1611" s="72"/>
      <c r="G1611" s="72"/>
      <c r="I1611" s="3"/>
      <c r="J1611" s="3"/>
      <c r="K1611" s="3"/>
      <c r="L1611" s="3"/>
    </row>
    <row r="1612" spans="1:12">
      <c r="A1612" s="72"/>
      <c r="B1612" s="72"/>
      <c r="C1612" s="72"/>
      <c r="D1612" s="72"/>
      <c r="E1612" s="72"/>
      <c r="F1612" s="72"/>
      <c r="G1612" s="72"/>
      <c r="I1612" s="3"/>
      <c r="J1612" s="3"/>
      <c r="K1612" s="3"/>
      <c r="L1612" s="3"/>
    </row>
    <row r="1613" spans="1:12">
      <c r="A1613" s="72"/>
      <c r="B1613" s="72"/>
      <c r="C1613" s="72"/>
      <c r="D1613" s="72"/>
      <c r="E1613" s="72"/>
      <c r="F1613" s="72"/>
      <c r="G1613" s="72"/>
      <c r="I1613" s="3"/>
      <c r="J1613" s="3"/>
      <c r="K1613" s="3"/>
      <c r="L1613" s="3"/>
    </row>
    <row r="1614" spans="1:12">
      <c r="A1614" s="72"/>
      <c r="B1614" s="72"/>
      <c r="C1614" s="72"/>
      <c r="D1614" s="72"/>
      <c r="E1614" s="72"/>
      <c r="F1614" s="72"/>
      <c r="G1614" s="72"/>
      <c r="I1614" s="3"/>
      <c r="J1614" s="3"/>
      <c r="K1614" s="3"/>
      <c r="L1614" s="3"/>
    </row>
    <row r="1615" spans="1:12">
      <c r="A1615" s="72"/>
      <c r="B1615" s="72"/>
      <c r="C1615" s="72"/>
      <c r="D1615" s="72"/>
      <c r="E1615" s="72"/>
      <c r="F1615" s="72"/>
      <c r="G1615" s="72"/>
      <c r="I1615" s="3"/>
      <c r="J1615" s="3"/>
      <c r="K1615" s="3"/>
      <c r="L1615" s="3"/>
    </row>
    <row r="1616" spans="1:12">
      <c r="A1616" s="72"/>
      <c r="B1616" s="72"/>
      <c r="C1616" s="72"/>
      <c r="D1616" s="72"/>
      <c r="E1616" s="72"/>
      <c r="F1616" s="72"/>
      <c r="G1616" s="72"/>
      <c r="I1616" s="3"/>
      <c r="J1616" s="3"/>
      <c r="K1616" s="3"/>
      <c r="L1616" s="3"/>
    </row>
    <row r="1617" spans="1:12">
      <c r="A1617" s="72"/>
      <c r="B1617" s="72"/>
      <c r="C1617" s="72"/>
      <c r="D1617" s="72"/>
      <c r="E1617" s="72"/>
      <c r="F1617" s="72"/>
      <c r="G1617" s="72"/>
      <c r="I1617" s="3"/>
      <c r="J1617" s="3"/>
      <c r="K1617" s="3"/>
      <c r="L1617" s="3"/>
    </row>
    <row r="1618" spans="1:12">
      <c r="A1618" s="72"/>
      <c r="B1618" s="72"/>
      <c r="C1618" s="72"/>
      <c r="D1618" s="72"/>
      <c r="E1618" s="72"/>
      <c r="F1618" s="72"/>
      <c r="G1618" s="72"/>
      <c r="I1618" s="3"/>
      <c r="J1618" s="3"/>
      <c r="K1618" s="3"/>
      <c r="L1618" s="3"/>
    </row>
    <row r="1619" spans="1:12">
      <c r="A1619" s="72"/>
      <c r="B1619" s="72"/>
      <c r="C1619" s="72"/>
      <c r="D1619" s="72"/>
      <c r="E1619" s="72"/>
      <c r="F1619" s="72"/>
      <c r="G1619" s="72"/>
      <c r="I1619" s="3"/>
      <c r="J1619" s="3"/>
      <c r="K1619" s="3"/>
      <c r="L1619" s="3"/>
    </row>
    <row r="1620" spans="1:12">
      <c r="A1620" s="72"/>
      <c r="B1620" s="72"/>
      <c r="C1620" s="72"/>
      <c r="D1620" s="72"/>
      <c r="E1620" s="72"/>
      <c r="F1620" s="72"/>
      <c r="G1620" s="72"/>
      <c r="I1620" s="3"/>
      <c r="J1620" s="3"/>
      <c r="K1620" s="3"/>
      <c r="L1620" s="3"/>
    </row>
    <row r="1621" spans="1:12">
      <c r="A1621" s="72"/>
      <c r="B1621" s="72"/>
      <c r="C1621" s="72"/>
      <c r="D1621" s="72"/>
      <c r="E1621" s="72"/>
      <c r="F1621" s="72"/>
      <c r="G1621" s="72"/>
      <c r="I1621" s="3"/>
      <c r="J1621" s="3"/>
      <c r="K1621" s="3"/>
      <c r="L1621" s="3"/>
    </row>
    <row r="1622" spans="1:12">
      <c r="A1622" s="72"/>
      <c r="B1622" s="72"/>
      <c r="C1622" s="72"/>
      <c r="D1622" s="72"/>
      <c r="E1622" s="72"/>
      <c r="F1622" s="72"/>
      <c r="G1622" s="72"/>
      <c r="I1622" s="3"/>
      <c r="J1622" s="3"/>
      <c r="K1622" s="3"/>
      <c r="L1622" s="3"/>
    </row>
    <row r="1623" spans="1:12">
      <c r="A1623" s="72"/>
      <c r="B1623" s="72"/>
      <c r="C1623" s="72"/>
      <c r="D1623" s="72"/>
      <c r="E1623" s="72"/>
      <c r="F1623" s="72"/>
      <c r="G1623" s="72"/>
      <c r="I1623" s="3"/>
      <c r="J1623" s="3"/>
      <c r="K1623" s="3"/>
      <c r="L1623" s="3"/>
    </row>
    <row r="1624" spans="1:12">
      <c r="A1624" s="72"/>
      <c r="B1624" s="72"/>
      <c r="C1624" s="72"/>
      <c r="D1624" s="72"/>
      <c r="E1624" s="72"/>
      <c r="F1624" s="72"/>
      <c r="G1624" s="72"/>
      <c r="I1624" s="3"/>
      <c r="J1624" s="3"/>
      <c r="K1624" s="3"/>
      <c r="L1624" s="3"/>
    </row>
    <row r="1625" spans="1:12">
      <c r="A1625" s="72"/>
      <c r="B1625" s="72"/>
      <c r="C1625" s="72"/>
      <c r="D1625" s="72"/>
      <c r="E1625" s="72"/>
      <c r="F1625" s="72"/>
      <c r="G1625" s="72"/>
      <c r="I1625" s="3"/>
      <c r="J1625" s="3"/>
      <c r="K1625" s="3"/>
      <c r="L1625" s="3"/>
    </row>
    <row r="1626" spans="1:12">
      <c r="A1626" s="72"/>
      <c r="B1626" s="72"/>
      <c r="C1626" s="72"/>
      <c r="D1626" s="72"/>
      <c r="E1626" s="72"/>
      <c r="F1626" s="72"/>
      <c r="G1626" s="72"/>
      <c r="I1626" s="3"/>
      <c r="J1626" s="3"/>
      <c r="K1626" s="3"/>
      <c r="L1626" s="3"/>
    </row>
    <row r="1627" spans="1:12">
      <c r="A1627" s="72"/>
      <c r="B1627" s="72"/>
      <c r="C1627" s="72"/>
      <c r="D1627" s="72"/>
      <c r="E1627" s="72"/>
      <c r="F1627" s="72"/>
      <c r="G1627" s="72"/>
      <c r="I1627" s="3"/>
      <c r="J1627" s="3"/>
      <c r="K1627" s="3"/>
      <c r="L1627" s="3"/>
    </row>
    <row r="1628" spans="1:12">
      <c r="A1628" s="72"/>
      <c r="B1628" s="72"/>
      <c r="C1628" s="72"/>
      <c r="D1628" s="72"/>
      <c r="E1628" s="72"/>
      <c r="F1628" s="72"/>
      <c r="G1628" s="72"/>
      <c r="I1628" s="3"/>
      <c r="J1628" s="3"/>
      <c r="K1628" s="3"/>
      <c r="L1628" s="3"/>
    </row>
    <row r="1629" spans="1:12">
      <c r="A1629" s="72"/>
      <c r="B1629" s="72"/>
      <c r="C1629" s="72"/>
      <c r="D1629" s="72"/>
      <c r="E1629" s="72"/>
      <c r="F1629" s="72"/>
      <c r="G1629" s="72"/>
      <c r="I1629" s="3"/>
      <c r="J1629" s="3"/>
      <c r="K1629" s="3"/>
      <c r="L1629" s="3"/>
    </row>
    <row r="1630" spans="1:12">
      <c r="A1630" s="72"/>
      <c r="B1630" s="72"/>
      <c r="C1630" s="72"/>
      <c r="D1630" s="72"/>
      <c r="E1630" s="72"/>
      <c r="F1630" s="72"/>
      <c r="G1630" s="72"/>
      <c r="I1630" s="3"/>
      <c r="J1630" s="3"/>
      <c r="K1630" s="3"/>
      <c r="L1630" s="3"/>
    </row>
    <row r="1631" spans="1:12">
      <c r="A1631" s="72"/>
      <c r="B1631" s="72"/>
      <c r="C1631" s="72"/>
      <c r="D1631" s="72"/>
      <c r="E1631" s="72"/>
      <c r="F1631" s="72"/>
      <c r="G1631" s="72"/>
      <c r="I1631" s="3"/>
      <c r="J1631" s="3"/>
      <c r="K1631" s="3"/>
      <c r="L1631" s="3"/>
    </row>
    <row r="1632" spans="1:12">
      <c r="A1632" s="72"/>
      <c r="B1632" s="72"/>
      <c r="C1632" s="72"/>
      <c r="D1632" s="72"/>
      <c r="E1632" s="72"/>
      <c r="F1632" s="72"/>
      <c r="G1632" s="72"/>
      <c r="I1632" s="3"/>
      <c r="J1632" s="3"/>
      <c r="K1632" s="3"/>
      <c r="L1632" s="3"/>
    </row>
    <row r="1633" spans="1:12">
      <c r="A1633" s="72"/>
      <c r="B1633" s="72"/>
      <c r="C1633" s="72"/>
      <c r="D1633" s="72"/>
      <c r="E1633" s="72"/>
      <c r="F1633" s="72"/>
      <c r="G1633" s="72"/>
      <c r="I1633" s="3"/>
      <c r="J1633" s="3"/>
      <c r="K1633" s="3"/>
      <c r="L1633" s="3"/>
    </row>
    <row r="1634" spans="1:12">
      <c r="A1634" s="72"/>
      <c r="B1634" s="72"/>
      <c r="C1634" s="72"/>
      <c r="D1634" s="72"/>
      <c r="E1634" s="72"/>
      <c r="F1634" s="72"/>
      <c r="G1634" s="72"/>
      <c r="I1634" s="3"/>
      <c r="J1634" s="3"/>
      <c r="K1634" s="3"/>
      <c r="L1634" s="3"/>
    </row>
    <row r="1635" spans="1:12">
      <c r="A1635" s="72"/>
      <c r="B1635" s="72"/>
      <c r="C1635" s="72"/>
      <c r="D1635" s="72"/>
      <c r="E1635" s="72"/>
      <c r="F1635" s="72"/>
      <c r="G1635" s="72"/>
      <c r="I1635" s="3"/>
      <c r="J1635" s="3"/>
      <c r="K1635" s="3"/>
      <c r="L1635" s="3"/>
    </row>
    <row r="1636" spans="1:12">
      <c r="A1636" s="72"/>
      <c r="B1636" s="72"/>
      <c r="C1636" s="72"/>
      <c r="D1636" s="72"/>
      <c r="E1636" s="72"/>
      <c r="F1636" s="72"/>
      <c r="G1636" s="72"/>
      <c r="I1636" s="3"/>
      <c r="J1636" s="3"/>
      <c r="K1636" s="3"/>
      <c r="L1636" s="3"/>
    </row>
    <row r="1637" spans="1:12">
      <c r="A1637" s="72"/>
      <c r="B1637" s="72"/>
      <c r="C1637" s="72"/>
      <c r="D1637" s="72"/>
      <c r="E1637" s="72"/>
      <c r="F1637" s="72"/>
      <c r="G1637" s="72"/>
      <c r="I1637" s="3"/>
      <c r="J1637" s="3"/>
      <c r="K1637" s="3"/>
      <c r="L1637" s="3"/>
    </row>
    <row r="1638" spans="1:12">
      <c r="A1638" s="72"/>
      <c r="B1638" s="72"/>
      <c r="C1638" s="72"/>
      <c r="D1638" s="72"/>
      <c r="E1638" s="72"/>
      <c r="F1638" s="72"/>
      <c r="G1638" s="72"/>
      <c r="I1638" s="3"/>
      <c r="J1638" s="3"/>
      <c r="K1638" s="3"/>
      <c r="L1638" s="3"/>
    </row>
    <row r="1639" spans="1:12">
      <c r="A1639" s="72"/>
      <c r="B1639" s="72"/>
      <c r="C1639" s="72"/>
      <c r="D1639" s="72"/>
      <c r="E1639" s="72"/>
      <c r="F1639" s="72"/>
      <c r="G1639" s="72"/>
      <c r="I1639" s="3"/>
      <c r="J1639" s="3"/>
      <c r="K1639" s="3"/>
      <c r="L1639" s="3"/>
    </row>
    <row r="1640" spans="1:12">
      <c r="A1640" s="72"/>
      <c r="B1640" s="72"/>
      <c r="C1640" s="72"/>
      <c r="D1640" s="72"/>
      <c r="E1640" s="72"/>
      <c r="F1640" s="72"/>
      <c r="G1640" s="72"/>
      <c r="I1640" s="3"/>
      <c r="J1640" s="3"/>
      <c r="K1640" s="3"/>
      <c r="L1640" s="3"/>
    </row>
    <row r="1641" spans="1:12">
      <c r="A1641" s="72"/>
      <c r="B1641" s="72"/>
      <c r="C1641" s="72"/>
      <c r="D1641" s="72"/>
      <c r="E1641" s="72"/>
      <c r="F1641" s="72"/>
      <c r="G1641" s="72"/>
      <c r="I1641" s="3"/>
      <c r="J1641" s="3"/>
      <c r="K1641" s="3"/>
      <c r="L1641" s="3"/>
    </row>
    <row r="1642" spans="1:12">
      <c r="A1642" s="72"/>
      <c r="B1642" s="72"/>
      <c r="C1642" s="72"/>
      <c r="D1642" s="72"/>
      <c r="E1642" s="72"/>
      <c r="F1642" s="72"/>
      <c r="G1642" s="72"/>
      <c r="I1642" s="3"/>
      <c r="J1642" s="3"/>
      <c r="K1642" s="3"/>
      <c r="L1642" s="3"/>
    </row>
    <row r="1643" spans="1:12">
      <c r="A1643" s="72"/>
      <c r="B1643" s="72"/>
      <c r="C1643" s="72"/>
      <c r="D1643" s="72"/>
      <c r="E1643" s="72"/>
      <c r="F1643" s="72"/>
      <c r="G1643" s="72"/>
      <c r="I1643" s="3"/>
      <c r="J1643" s="3"/>
      <c r="K1643" s="3"/>
      <c r="L1643" s="3"/>
    </row>
    <row r="1644" spans="1:12">
      <c r="A1644" s="72"/>
      <c r="B1644" s="72"/>
      <c r="C1644" s="72"/>
      <c r="D1644" s="72"/>
      <c r="E1644" s="72"/>
      <c r="F1644" s="72"/>
      <c r="G1644" s="72"/>
      <c r="I1644" s="3"/>
      <c r="J1644" s="3"/>
      <c r="K1644" s="3"/>
      <c r="L1644" s="3"/>
    </row>
    <row r="1645" spans="1:12">
      <c r="A1645" s="72"/>
      <c r="B1645" s="72"/>
      <c r="C1645" s="72"/>
      <c r="D1645" s="72"/>
      <c r="E1645" s="72"/>
      <c r="F1645" s="72"/>
      <c r="G1645" s="72"/>
      <c r="I1645" s="3"/>
      <c r="J1645" s="3"/>
      <c r="K1645" s="3"/>
      <c r="L1645" s="3"/>
    </row>
    <row r="1646" spans="1:12">
      <c r="A1646" s="72"/>
      <c r="B1646" s="72"/>
      <c r="C1646" s="72"/>
      <c r="D1646" s="72"/>
      <c r="E1646" s="72"/>
      <c r="F1646" s="72"/>
      <c r="G1646" s="72"/>
      <c r="I1646" s="3"/>
      <c r="J1646" s="3"/>
      <c r="K1646" s="3"/>
      <c r="L1646" s="3"/>
    </row>
    <row r="1647" spans="1:12">
      <c r="A1647" s="72"/>
      <c r="B1647" s="72"/>
      <c r="C1647" s="72"/>
      <c r="D1647" s="72"/>
      <c r="E1647" s="72"/>
      <c r="F1647" s="72"/>
      <c r="G1647" s="72"/>
      <c r="I1647" s="3"/>
      <c r="J1647" s="3"/>
      <c r="K1647" s="3"/>
      <c r="L1647" s="3"/>
    </row>
    <row r="1648" spans="1:12">
      <c r="A1648" s="72"/>
      <c r="B1648" s="72"/>
      <c r="C1648" s="72"/>
      <c r="D1648" s="72"/>
      <c r="E1648" s="72"/>
      <c r="F1648" s="72"/>
      <c r="G1648" s="72"/>
      <c r="I1648" s="3"/>
      <c r="J1648" s="3"/>
      <c r="K1648" s="3"/>
      <c r="L1648" s="3"/>
    </row>
    <row r="1649" spans="1:12">
      <c r="A1649" s="72"/>
      <c r="B1649" s="72"/>
      <c r="C1649" s="72"/>
      <c r="D1649" s="72"/>
      <c r="E1649" s="72"/>
      <c r="F1649" s="72"/>
      <c r="G1649" s="72"/>
      <c r="I1649" s="3"/>
      <c r="J1649" s="3"/>
      <c r="K1649" s="3"/>
      <c r="L1649" s="3"/>
    </row>
    <row r="1650" spans="1:12">
      <c r="A1650" s="72"/>
      <c r="B1650" s="72"/>
      <c r="C1650" s="72"/>
      <c r="D1650" s="72"/>
      <c r="E1650" s="72"/>
      <c r="F1650" s="72"/>
      <c r="G1650" s="72"/>
      <c r="I1650" s="3"/>
      <c r="J1650" s="3"/>
      <c r="K1650" s="3"/>
      <c r="L1650" s="3"/>
    </row>
    <row r="1651" spans="1:12">
      <c r="A1651" s="72"/>
      <c r="B1651" s="72"/>
      <c r="C1651" s="72"/>
      <c r="D1651" s="72"/>
      <c r="E1651" s="72"/>
      <c r="F1651" s="72"/>
      <c r="G1651" s="72"/>
      <c r="I1651" s="3"/>
      <c r="J1651" s="3"/>
      <c r="K1651" s="3"/>
      <c r="L1651" s="3"/>
    </row>
    <row r="1652" spans="1:12">
      <c r="A1652" s="72"/>
      <c r="B1652" s="72"/>
      <c r="C1652" s="72"/>
      <c r="D1652" s="72"/>
      <c r="E1652" s="72"/>
      <c r="F1652" s="72"/>
      <c r="G1652" s="72"/>
      <c r="I1652" s="3"/>
      <c r="J1652" s="3"/>
      <c r="K1652" s="3"/>
      <c r="L1652" s="3"/>
    </row>
    <row r="1653" spans="1:12">
      <c r="A1653" s="72"/>
      <c r="B1653" s="72"/>
      <c r="C1653" s="72"/>
      <c r="D1653" s="72"/>
      <c r="E1653" s="72"/>
      <c r="F1653" s="72"/>
      <c r="G1653" s="72"/>
      <c r="I1653" s="3"/>
      <c r="J1653" s="3"/>
      <c r="K1653" s="3"/>
      <c r="L1653" s="3"/>
    </row>
    <row r="1654" spans="1:12">
      <c r="A1654" s="72"/>
      <c r="B1654" s="72"/>
      <c r="C1654" s="72"/>
      <c r="D1654" s="72"/>
      <c r="E1654" s="72"/>
      <c r="F1654" s="72"/>
      <c r="G1654" s="72"/>
      <c r="I1654" s="3"/>
      <c r="J1654" s="3"/>
      <c r="K1654" s="3"/>
      <c r="L1654" s="3"/>
    </row>
    <row r="1655" spans="1:12">
      <c r="A1655" s="72"/>
      <c r="B1655" s="72"/>
      <c r="C1655" s="72"/>
      <c r="D1655" s="72"/>
      <c r="E1655" s="72"/>
      <c r="F1655" s="72"/>
      <c r="G1655" s="72"/>
      <c r="I1655" s="3"/>
      <c r="J1655" s="3"/>
      <c r="K1655" s="3"/>
      <c r="L1655" s="3"/>
    </row>
    <row r="1656" spans="1:12">
      <c r="A1656" s="72"/>
      <c r="B1656" s="72"/>
      <c r="C1656" s="72"/>
      <c r="D1656" s="72"/>
      <c r="E1656" s="72"/>
      <c r="F1656" s="72"/>
      <c r="G1656" s="72"/>
      <c r="I1656" s="3"/>
      <c r="J1656" s="3"/>
      <c r="K1656" s="3"/>
      <c r="L1656" s="3"/>
    </row>
    <row r="1657" spans="1:12">
      <c r="A1657" s="72"/>
      <c r="B1657" s="72"/>
      <c r="C1657" s="72"/>
      <c r="D1657" s="72"/>
      <c r="E1657" s="72"/>
      <c r="F1657" s="72"/>
      <c r="G1657" s="72"/>
      <c r="I1657" s="3"/>
      <c r="J1657" s="3"/>
      <c r="K1657" s="3"/>
      <c r="L1657" s="3"/>
    </row>
    <row r="1658" spans="1:12">
      <c r="A1658" s="72"/>
      <c r="B1658" s="72"/>
      <c r="C1658" s="72"/>
      <c r="D1658" s="72"/>
      <c r="E1658" s="72"/>
      <c r="F1658" s="72"/>
      <c r="G1658" s="72"/>
      <c r="I1658" s="3"/>
      <c r="J1658" s="3"/>
      <c r="K1658" s="3"/>
      <c r="L1658" s="3"/>
    </row>
    <row r="1659" spans="1:12">
      <c r="A1659" s="72"/>
      <c r="B1659" s="72"/>
      <c r="C1659" s="72"/>
      <c r="D1659" s="72"/>
      <c r="E1659" s="72"/>
      <c r="F1659" s="72"/>
      <c r="G1659" s="72"/>
      <c r="I1659" s="3"/>
      <c r="J1659" s="3"/>
      <c r="K1659" s="3"/>
      <c r="L1659" s="3"/>
    </row>
    <row r="1660" spans="1:12">
      <c r="A1660" s="72"/>
      <c r="B1660" s="72"/>
      <c r="C1660" s="72"/>
      <c r="D1660" s="72"/>
      <c r="E1660" s="72"/>
      <c r="F1660" s="72"/>
      <c r="G1660" s="72"/>
      <c r="I1660" s="3"/>
      <c r="J1660" s="3"/>
      <c r="K1660" s="3"/>
      <c r="L1660" s="3"/>
    </row>
    <row r="1661" spans="1:12">
      <c r="A1661" s="72"/>
      <c r="B1661" s="72"/>
      <c r="C1661" s="72"/>
      <c r="D1661" s="72"/>
      <c r="E1661" s="72"/>
      <c r="F1661" s="72"/>
      <c r="G1661" s="72"/>
      <c r="I1661" s="3"/>
      <c r="J1661" s="3"/>
      <c r="K1661" s="3"/>
      <c r="L1661" s="3"/>
    </row>
    <row r="1662" spans="1:12">
      <c r="A1662" s="72"/>
      <c r="B1662" s="72"/>
      <c r="C1662" s="72"/>
      <c r="D1662" s="72"/>
      <c r="E1662" s="72"/>
      <c r="F1662" s="72"/>
      <c r="G1662" s="72"/>
      <c r="I1662" s="3"/>
      <c r="J1662" s="3"/>
      <c r="K1662" s="3"/>
      <c r="L1662" s="3"/>
    </row>
    <row r="1663" spans="1:12">
      <c r="A1663" s="72"/>
      <c r="B1663" s="72"/>
      <c r="C1663" s="72"/>
      <c r="D1663" s="72"/>
      <c r="E1663" s="72"/>
      <c r="F1663" s="72"/>
      <c r="G1663" s="72"/>
      <c r="I1663" s="3"/>
      <c r="J1663" s="3"/>
      <c r="K1663" s="3"/>
      <c r="L1663" s="3"/>
    </row>
    <row r="1664" spans="1:12">
      <c r="A1664" s="72"/>
      <c r="B1664" s="72"/>
      <c r="C1664" s="72"/>
      <c r="D1664" s="72"/>
      <c r="E1664" s="72"/>
      <c r="F1664" s="72"/>
      <c r="G1664" s="72"/>
      <c r="I1664" s="3"/>
      <c r="J1664" s="3"/>
      <c r="K1664" s="3"/>
      <c r="L1664" s="3"/>
    </row>
    <row r="1665" spans="1:12">
      <c r="A1665" s="72"/>
      <c r="B1665" s="72"/>
      <c r="C1665" s="72"/>
      <c r="D1665" s="72"/>
      <c r="E1665" s="72"/>
      <c r="F1665" s="72"/>
      <c r="G1665" s="72"/>
      <c r="I1665" s="3"/>
      <c r="J1665" s="3"/>
      <c r="K1665" s="3"/>
      <c r="L1665" s="3"/>
    </row>
    <row r="1666" spans="1:12">
      <c r="A1666" s="72"/>
      <c r="B1666" s="72"/>
      <c r="C1666" s="72"/>
      <c r="D1666" s="72"/>
      <c r="E1666" s="72"/>
      <c r="F1666" s="72"/>
      <c r="G1666" s="72"/>
      <c r="I1666" s="3"/>
      <c r="J1666" s="3"/>
      <c r="K1666" s="3"/>
      <c r="L1666" s="3"/>
    </row>
    <row r="1667" spans="1:12">
      <c r="A1667" s="72"/>
      <c r="B1667" s="72"/>
      <c r="C1667" s="72"/>
      <c r="D1667" s="72"/>
      <c r="E1667" s="72"/>
      <c r="F1667" s="72"/>
      <c r="G1667" s="72"/>
      <c r="I1667" s="3"/>
      <c r="J1667" s="3"/>
      <c r="K1667" s="3"/>
      <c r="L1667" s="3"/>
    </row>
    <row r="1668" spans="1:12">
      <c r="A1668" s="72"/>
      <c r="B1668" s="72"/>
      <c r="C1668" s="72"/>
      <c r="D1668" s="72"/>
      <c r="E1668" s="72"/>
      <c r="F1668" s="72"/>
      <c r="G1668" s="72"/>
      <c r="I1668" s="3"/>
      <c r="J1668" s="3"/>
      <c r="K1668" s="3"/>
      <c r="L1668" s="3"/>
    </row>
    <row r="1669" spans="1:12">
      <c r="A1669" s="72"/>
      <c r="B1669" s="72"/>
      <c r="C1669" s="72"/>
      <c r="D1669" s="72"/>
      <c r="E1669" s="72"/>
      <c r="F1669" s="72"/>
      <c r="G1669" s="72"/>
      <c r="I1669" s="3"/>
      <c r="J1669" s="3"/>
      <c r="K1669" s="3"/>
      <c r="L1669" s="3"/>
    </row>
  </sheetData>
  <sheetProtection password="8945" sheet="1" formatCells="0" formatColumns="0" formatRows="0" insertColumns="0" insertRows="0" insertHyperlinks="0" deleteColumns="0" deleteRows="0" sort="0" autoFilter="0" pivotTables="0"/>
  <mergeCells count="13">
    <mergeCell ref="C19:D19"/>
    <mergeCell ref="C20:D20"/>
    <mergeCell ref="C26:D26"/>
    <mergeCell ref="C21:D21"/>
    <mergeCell ref="C22:D22"/>
    <mergeCell ref="C23:D23"/>
    <mergeCell ref="C24:D24"/>
    <mergeCell ref="C18:D18"/>
    <mergeCell ref="C13:D13"/>
    <mergeCell ref="C14:D14"/>
    <mergeCell ref="C15:D15"/>
    <mergeCell ref="C16:D16"/>
    <mergeCell ref="C17:D17"/>
  </mergeCells>
  <phoneticPr fontId="2" type="noConversion"/>
  <conditionalFormatting sqref="B393">
    <cfRule type="expression" dxfId="0" priority="1" stopIfTrue="1">
      <formula>isblank</formula>
    </cfRule>
  </conditionalFormatting>
  <dataValidations count="12">
    <dataValidation type="custom" allowBlank="1" showInputMessage="1" showErrorMessage="1" errorTitle="Perioada 1 de dobanda eronata!" error="Perioada 1 trebuie sa fie intre 0 si durata totala a creditului - 1!" sqref="I9" xr:uid="{00000000-0002-0000-0100-000000000000}">
      <formula1>AND(I9&lt;E7,I9&gt;=0)</formula1>
    </dataValidation>
    <dataValidation type="custom" allowBlank="1" showInputMessage="1" showErrorMessage="1" errorTitle="Perioada 1 de dobanda eronata!" error="Perioada 1 trebuie sa fie intre 0 si durata totala a creditului - 1!" sqref="G9:H9" xr:uid="{00000000-0002-0000-0100-000001000000}">
      <formula1>AND(G9&lt;D7,G9&gt;=0)</formula1>
    </dataValidation>
    <dataValidation type="custom" allowBlank="1" showInputMessage="1" showErrorMessage="1" errorTitle="Perioada 1 de dobanda eronata!" error="Perioada 1 trebuie sa fie intre 0 si durata totala a creditului - 1!" sqref="C1004" xr:uid="{00000000-0002-0000-0100-000002000000}">
      <formula1>AND(C1004&lt;E7,C1004&gt;=0)</formula1>
    </dataValidation>
    <dataValidation type="custom" allowBlank="1" showInputMessage="1" showErrorMessage="1" errorTitle="Perioada de gratie eronata" error="Perioada de gratie trebuie sa fie intre 0 si durata creditului-1!" sqref="D10" xr:uid="{00000000-0002-0000-0100-000003000000}">
      <formula1>AND(INT(D10)=D10,D10&gt;=0,D10&lt;D7)</formula1>
    </dataValidation>
    <dataValidation type="decimal" allowBlank="1" showInputMessage="1" showErrorMessage="1" errorTitle="Dobanda eronata!" error="Valorile permise sunt intre 0 % si 100 % !" sqref="C1006:C1007 G11:I12" xr:uid="{00000000-0002-0000-0100-000004000000}">
      <formula1>0</formula1>
      <formula2>1</formula2>
    </dataValidation>
    <dataValidation type="list" allowBlank="1" showInputMessage="1" showErrorMessage="1" errorTitle="Selectie eronata!" error="Camp restrictionat la valori predefinite!" sqref="G6" xr:uid="{00000000-0002-0000-0100-000005000000}">
      <formula1>"Plati lunare egale,Plati lunare descrescatoare"</formula1>
    </dataValidation>
    <dataValidation type="list" allowBlank="1" showInputMessage="1" showErrorMessage="1" errorTitle="Selectie eronata!" error="Camp restrictionat la valori predefinite!" sqref="F15:F16" xr:uid="{00000000-0002-0000-0100-000006000000}">
      <formula1>$E$1016:$E$1017</formula1>
    </dataValidation>
    <dataValidation type="whole" allowBlank="1" showInputMessage="1" showErrorMessage="1" errorTitle="Durata credit eronata!" error="Termenul de rambursare trebuie sa fie intre 3 si 480 luni !" sqref="D7" xr:uid="{00000000-0002-0000-0100-000007000000}">
      <formula1>3</formula1>
      <formula2>480</formula2>
    </dataValidation>
    <dataValidation type="decimal" allowBlank="1" showInputMessage="1" showErrorMessage="1" errorTitle="Valoare credit eronata!" error="Valoarea creditului trebuie sa fie intre 1 - 999.999 unitati monetare!" sqref="D6" xr:uid="{00000000-0002-0000-0100-000008000000}">
      <formula1>100</formula1>
      <formula2>999999999</formula2>
    </dataValidation>
    <dataValidation type="list" allowBlank="1" showInputMessage="1" showErrorMessage="1" errorTitle="Selectie eronata!" error="Camp restrictionat la valori predefinite!" sqref="D11" xr:uid="{00000000-0002-0000-0100-000009000000}">
      <formula1>$E$1001:$E$1004</formula1>
    </dataValidation>
    <dataValidation type="decimal" allowBlank="1" showInputMessage="1" showErrorMessage="1" errorTitle="Procent eronat!" error="Valorile permise sunt intre 0 % si 100 % !" sqref="E22:E23 E18:E19 E16" xr:uid="{00000000-0002-0000-0100-00000A000000}">
      <formula1>0</formula1>
      <formula2>1</formula2>
    </dataValidation>
    <dataValidation type="decimal" allowBlank="1" showInputMessage="1" showErrorMessage="1" sqref="E24 E20 E15" xr:uid="{00000000-0002-0000-0100-00000B000000}">
      <formula1>0</formula1>
      <formula2>$D$6</formula2>
    </dataValidation>
  </dataValidations>
  <pageMargins left="0.75" right="0.75" top="0.5" bottom="0.5" header="0.5" footer="0.5"/>
  <pageSetup paperSize="9" scale="60" orientation="portrait" r:id="rId1"/>
  <headerFooter alignWithMargins="0"/>
  <colBreaks count="1" manualBreakCount="1">
    <brk id="9" max="1048575" man="1"/>
  </colBreaks>
  <cellWatches>
    <cellWatch r="C31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sim1</vt:lpstr>
      <vt:lpstr>sim2</vt:lpstr>
    </vt:vector>
  </TitlesOfParts>
  <Company>PBR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Calculator DAE</dc:title>
  <dc:creator>LN</dc:creator>
  <cp:lastModifiedBy>Adrian Robescu</cp:lastModifiedBy>
  <cp:lastPrinted>2021-04-26T10:38:24Z</cp:lastPrinted>
  <dcterms:created xsi:type="dcterms:W3CDTF">2007-03-22T14:07:44Z</dcterms:created>
  <dcterms:modified xsi:type="dcterms:W3CDTF">2024-04-26T19:10:20Z</dcterms:modified>
</cp:coreProperties>
</file>